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480" yWindow="-120" windowWidth="21840" windowHeight="13140"/>
  </bookViews>
  <sheets>
    <sheet name="Planilha Orçamentaria" sheetId="1" r:id="rId1"/>
  </sheets>
  <definedNames>
    <definedName name="_Hlk79165457" localSheetId="0">'Planilha Orçamentaria'!$D$27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G61" i="1"/>
  <c r="E40" i="1" l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F40" i="1"/>
  <c r="F62" i="1" l="1"/>
  <c r="H62" i="1"/>
  <c r="F8" i="1"/>
  <c r="F6" i="1" l="1"/>
  <c r="G27" i="1" l="1"/>
  <c r="G2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7" i="1"/>
  <c r="G6" i="1"/>
  <c r="F7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H20" i="1" l="1"/>
  <c r="H8" i="1"/>
  <c r="H6" i="1"/>
  <c r="H23" i="1"/>
  <c r="H19" i="1"/>
  <c r="H15" i="1"/>
  <c r="H11" i="1"/>
  <c r="H7" i="1"/>
  <c r="H16" i="1"/>
  <c r="H26" i="1"/>
  <c r="H22" i="1"/>
  <c r="H18" i="1"/>
  <c r="H14" i="1"/>
  <c r="H10" i="1"/>
  <c r="H24" i="1"/>
  <c r="H12" i="1"/>
  <c r="H25" i="1"/>
  <c r="H21" i="1"/>
  <c r="H17" i="1"/>
  <c r="H13" i="1"/>
  <c r="H9" i="1"/>
  <c r="H28" i="1" l="1"/>
  <c r="F28" i="1"/>
</calcChain>
</file>

<file path=xl/sharedStrings.xml><?xml version="1.0" encoding="utf-8"?>
<sst xmlns="http://schemas.openxmlformats.org/spreadsheetml/2006/main" count="77" uniqueCount="38">
  <si>
    <t>Total</t>
  </si>
  <si>
    <t>―</t>
  </si>
  <si>
    <t>Departamento Regional de Saúde / Região de Saúde</t>
  </si>
  <si>
    <t>Valor unitário POR ORDEM DE DISPENSAÇÃO - REMÉDIO EM CASA
(por mês)</t>
  </si>
  <si>
    <t>Programas Oficiais de Assistência Farmacêutica</t>
  </si>
  <si>
    <t>Demandas administrativas e judiciais</t>
  </si>
  <si>
    <t>TOTAL</t>
  </si>
  <si>
    <t>DRS I - NAF CAPITAL</t>
  </si>
  <si>
    <t>DRS I - NAF FRANCO DA ROCHA</t>
  </si>
  <si>
    <t>DRS I - NAF MOGI DAS CRUZES</t>
  </si>
  <si>
    <t>DRS I - NAF OSASCO</t>
  </si>
  <si>
    <t>DRS I - NAF STO. ANDRÉ</t>
  </si>
  <si>
    <t>DRS II - ARAÇATUBA</t>
  </si>
  <si>
    <t>DRS III - ARARAQUARA</t>
  </si>
  <si>
    <t>DRS IV - BAIXADA SANTISTA</t>
  </si>
  <si>
    <t>DRS IX - MARÍLIA</t>
  </si>
  <si>
    <t>DRS V - BARRETOS</t>
  </si>
  <si>
    <t>DRS VI - BAURU</t>
  </si>
  <si>
    <t>DRS VII - CAMPINAS</t>
  </si>
  <si>
    <t>DRS VIII - FRANCA</t>
  </si>
  <si>
    <t>DRS X - PIRACICABA</t>
  </si>
  <si>
    <t>DRS XI - PRESIDENTE PRUDENTE</t>
  </si>
  <si>
    <t>DRS XII - REGISTRO</t>
  </si>
  <si>
    <t>DRS XIII - RIBEIRÃO PRETO</t>
  </si>
  <si>
    <t>DRS XIV - SÃO JOÃO DA BOA VISTA</t>
  </si>
  <si>
    <t>DRS XV - SÃO JOSÉ DO RIO PRETO</t>
  </si>
  <si>
    <t>DRS XVI - SOROCABA</t>
  </si>
  <si>
    <t>DRS XVII - TAUBATÉ</t>
  </si>
  <si>
    <t>Valor total (R$)
(por mês)</t>
  </si>
  <si>
    <t>PS - Precificação dos serviços de operação para entrega, sob demanda, de medicamentos e outros produtos no domicílio de usuários do SUS nos termos e condições estabelecidas no Edital e anexos – REMÉDIO EM CASA.</t>
  </si>
  <si>
    <t>Todos os itens da proposta de preço devem ser cotados. Nenhum item poderá ser apresentado com valor unitário zerado ou em branco.</t>
  </si>
  <si>
    <t>Nº de ordens de dispensação - 
REMÉDIO EM CASA (por mês)
Quadro 03 do Termo de Referência</t>
  </si>
  <si>
    <t>Nº de ordens de dispensação - 
REMÉDIO EM CASA (30 meses)</t>
  </si>
  <si>
    <t>Valor total (R$)
(30 meses)</t>
  </si>
  <si>
    <t>Regime de empreitada por PREÇO UNITÁRIO - 30 meses de contrato</t>
  </si>
  <si>
    <t>Regime de empreitada por PREÇO UNITÁRIO - 30 meses de contrato (CONSIDERANDO O PERÍODO DE IMPLANTAÇÃO GRADATIVA)</t>
  </si>
  <si>
    <r>
      <rPr>
        <b/>
        <sz val="10"/>
        <rFont val="Arial"/>
        <family val="2"/>
      </rPr>
      <t xml:space="preserve">Nº de ordens de dispensação - 
REMÉDIO EM CASA </t>
    </r>
    <r>
      <rPr>
        <b/>
        <sz val="10"/>
        <color rgb="FFFF0000"/>
        <rFont val="Arial"/>
        <family val="2"/>
      </rPr>
      <t>(30 meses - Considerando implantação gradativa)</t>
    </r>
  </si>
  <si>
    <t>OBSERVAÇÃO: Planilha orçamentária detalhada, fornecida em modelo, possui função de preenchimento automático, sendo necessário o lançamento apenas do valor unitário destacado em amarelo. Posto que o valor total da contratação deve observar o período da implantação.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</si>
</sst>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/>
    <xf numFmtId="3" fontId="3" fillId="0" borderId="0" xfId="0" applyNumberFormat="1" applyFont="1" applyBorder="1"/>
    <xf numFmtId="3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3" fillId="3" borderId="1" xfId="0" applyNumberFormat="1" applyFont="1" applyFill="1" applyBorder="1" applyAlignment="1"/>
    <xf numFmtId="44" fontId="5" fillId="3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44" fontId="3" fillId="3" borderId="1" xfId="1" applyFont="1" applyFill="1" applyBorder="1" applyProtection="1"/>
    <xf numFmtId="3" fontId="7" fillId="2" borderId="2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4" fontId="3" fillId="3" borderId="5" xfId="1" applyFont="1" applyFill="1" applyBorder="1" applyAlignment="1" applyProtection="1">
      <alignment horizontal="center" vertical="center"/>
      <protection locked="0"/>
    </xf>
    <xf numFmtId="44" fontId="3" fillId="3" borderId="9" xfId="1" applyFont="1" applyFill="1" applyBorder="1" applyAlignment="1" applyProtection="1">
      <alignment horizontal="center" vertical="center"/>
      <protection locked="0"/>
    </xf>
    <xf numFmtId="44" fontId="3" fillId="3" borderId="6" xfId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6" borderId="5" xfId="1" applyFont="1" applyFill="1" applyBorder="1" applyAlignment="1" applyProtection="1">
      <alignment horizontal="center" vertical="center"/>
      <protection locked="0"/>
    </xf>
    <xf numFmtId="44" fontId="3" fillId="6" borderId="9" xfId="1" applyFont="1" applyFill="1" applyBorder="1" applyAlignment="1" applyProtection="1">
      <alignment horizontal="center" vertical="center"/>
      <protection locked="0"/>
    </xf>
    <xf numFmtId="44" fontId="3" fillId="6" borderId="6" xfId="1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view="pageLayout" zoomScaleNormal="100" workbookViewId="0">
      <selection activeCell="A2" sqref="A2:H2"/>
    </sheetView>
  </sheetViews>
  <sheetFormatPr defaultRowHeight="12.75" x14ac:dyDescent="0.2"/>
  <cols>
    <col min="1" max="1" width="40.42578125" style="1" customWidth="1"/>
    <col min="2" max="2" width="18.42578125" style="1" bestFit="1" customWidth="1"/>
    <col min="3" max="3" width="16.7109375" style="1" bestFit="1" customWidth="1"/>
    <col min="4" max="4" width="8" style="1" bestFit="1" customWidth="1"/>
    <col min="5" max="5" width="15.28515625" style="1" customWidth="1"/>
    <col min="6" max="7" width="16.85546875" style="1" bestFit="1" customWidth="1"/>
    <col min="8" max="8" width="18" style="1" bestFit="1" customWidth="1"/>
    <col min="9" max="9" width="16.140625" style="1" bestFit="1" customWidth="1"/>
    <col min="10" max="10" width="17.140625" style="1" customWidth="1"/>
    <col min="11" max="11" width="8.42578125" style="8" customWidth="1"/>
    <col min="12" max="12" width="13.7109375" style="1" bestFit="1" customWidth="1"/>
    <col min="13" max="13" width="12.7109375" style="1" bestFit="1" customWidth="1"/>
    <col min="14" max="16384" width="9.140625" style="1"/>
  </cols>
  <sheetData>
    <row r="1" spans="1:13" ht="22.5" customHeight="1" x14ac:dyDescent="0.2">
      <c r="A1" s="18" t="s">
        <v>34</v>
      </c>
    </row>
    <row r="2" spans="1:13" ht="41.25" customHeight="1" x14ac:dyDescent="0.2">
      <c r="A2" s="35" t="s">
        <v>37</v>
      </c>
      <c r="B2" s="35"/>
      <c r="C2" s="35"/>
      <c r="D2" s="35"/>
      <c r="E2" s="35"/>
      <c r="F2" s="35"/>
      <c r="G2" s="35"/>
      <c r="H2" s="35"/>
    </row>
    <row r="4" spans="1:13" ht="42" customHeight="1" x14ac:dyDescent="0.2">
      <c r="A4" s="36" t="s">
        <v>2</v>
      </c>
      <c r="B4" s="37" t="s">
        <v>31</v>
      </c>
      <c r="C4" s="37"/>
      <c r="D4" s="37"/>
      <c r="E4" s="38" t="s">
        <v>3</v>
      </c>
      <c r="F4" s="40" t="s">
        <v>28</v>
      </c>
      <c r="G4" s="43" t="s">
        <v>32</v>
      </c>
      <c r="H4" s="28" t="s">
        <v>33</v>
      </c>
      <c r="I4" s="4"/>
      <c r="J4" s="4"/>
      <c r="K4" s="4"/>
      <c r="L4" s="2"/>
      <c r="M4" s="3"/>
    </row>
    <row r="5" spans="1:13" ht="38.25" x14ac:dyDescent="0.2">
      <c r="A5" s="36"/>
      <c r="B5" s="20" t="s">
        <v>4</v>
      </c>
      <c r="C5" s="20" t="s">
        <v>5</v>
      </c>
      <c r="D5" s="20" t="s">
        <v>6</v>
      </c>
      <c r="E5" s="39"/>
      <c r="F5" s="41"/>
      <c r="G5" s="43"/>
      <c r="H5" s="28"/>
      <c r="I5" s="4"/>
      <c r="J5" s="4"/>
      <c r="K5" s="4"/>
      <c r="L5" s="2"/>
      <c r="M5" s="3"/>
    </row>
    <row r="6" spans="1:13" x14ac:dyDescent="0.2">
      <c r="A6" s="9" t="s">
        <v>7</v>
      </c>
      <c r="B6" s="10">
        <v>178244</v>
      </c>
      <c r="C6" s="11">
        <v>23339</v>
      </c>
      <c r="D6" s="10">
        <v>201583</v>
      </c>
      <c r="E6" s="44"/>
      <c r="F6" s="21">
        <f>D6*$E$6</f>
        <v>0</v>
      </c>
      <c r="G6" s="10">
        <f>D6*30</f>
        <v>6047490</v>
      </c>
      <c r="H6" s="13">
        <f>G6*$E$6</f>
        <v>0</v>
      </c>
      <c r="I6" s="4"/>
      <c r="J6" s="4"/>
      <c r="K6" s="4"/>
      <c r="L6" s="2"/>
      <c r="M6" s="3"/>
    </row>
    <row r="7" spans="1:13" x14ac:dyDescent="0.2">
      <c r="A7" s="9" t="s">
        <v>8</v>
      </c>
      <c r="B7" s="10">
        <v>7278</v>
      </c>
      <c r="C7" s="12">
        <v>7</v>
      </c>
      <c r="D7" s="10">
        <v>7285</v>
      </c>
      <c r="E7" s="45"/>
      <c r="F7" s="21">
        <f t="shared" ref="F7:F26" si="0">D7*$E$6</f>
        <v>0</v>
      </c>
      <c r="G7" s="10">
        <f>D7*30</f>
        <v>218550</v>
      </c>
      <c r="H7" s="13">
        <f t="shared" ref="H7:H26" si="1">G7*$E$6</f>
        <v>0</v>
      </c>
      <c r="I7" s="4"/>
      <c r="J7" s="4"/>
      <c r="K7" s="4"/>
      <c r="L7" s="2"/>
      <c r="M7" s="3"/>
    </row>
    <row r="8" spans="1:13" ht="12.75" customHeight="1" x14ac:dyDescent="0.2">
      <c r="A8" s="9" t="s">
        <v>9</v>
      </c>
      <c r="B8" s="10">
        <v>33006</v>
      </c>
      <c r="C8" s="12">
        <v>94</v>
      </c>
      <c r="D8" s="10">
        <v>33100</v>
      </c>
      <c r="E8" s="45"/>
      <c r="F8" s="21">
        <f>D8*$E$6</f>
        <v>0</v>
      </c>
      <c r="G8" s="10">
        <f t="shared" ref="G8:G25" si="2">D8*30</f>
        <v>993000</v>
      </c>
      <c r="H8" s="13">
        <f t="shared" si="1"/>
        <v>0</v>
      </c>
      <c r="I8" s="4"/>
      <c r="J8" s="4"/>
      <c r="K8" s="4"/>
      <c r="L8" s="2"/>
      <c r="M8" s="3"/>
    </row>
    <row r="9" spans="1:13" x14ac:dyDescent="0.2">
      <c r="A9" s="9" t="s">
        <v>10</v>
      </c>
      <c r="B9" s="10">
        <v>42603</v>
      </c>
      <c r="C9" s="12">
        <v>112</v>
      </c>
      <c r="D9" s="10">
        <v>42715</v>
      </c>
      <c r="E9" s="45"/>
      <c r="F9" s="21">
        <f t="shared" si="0"/>
        <v>0</v>
      </c>
      <c r="G9" s="10">
        <f t="shared" si="2"/>
        <v>1281450</v>
      </c>
      <c r="H9" s="13">
        <f t="shared" si="1"/>
        <v>0</v>
      </c>
      <c r="I9" s="4"/>
      <c r="J9" s="4"/>
      <c r="K9" s="4"/>
      <c r="L9" s="2"/>
      <c r="M9" s="3"/>
    </row>
    <row r="10" spans="1:13" x14ac:dyDescent="0.2">
      <c r="A10" s="9" t="s">
        <v>11</v>
      </c>
      <c r="B10" s="10">
        <v>45164</v>
      </c>
      <c r="C10" s="12">
        <v>375</v>
      </c>
      <c r="D10" s="10">
        <v>45539</v>
      </c>
      <c r="E10" s="45"/>
      <c r="F10" s="21">
        <f t="shared" si="0"/>
        <v>0</v>
      </c>
      <c r="G10" s="10">
        <f t="shared" si="2"/>
        <v>1366170</v>
      </c>
      <c r="H10" s="13">
        <f t="shared" si="1"/>
        <v>0</v>
      </c>
      <c r="I10" s="4"/>
      <c r="J10" s="4"/>
      <c r="K10" s="4"/>
      <c r="L10" s="2"/>
      <c r="M10" s="3"/>
    </row>
    <row r="11" spans="1:13" x14ac:dyDescent="0.2">
      <c r="A11" s="9" t="s">
        <v>12</v>
      </c>
      <c r="B11" s="10">
        <v>22755</v>
      </c>
      <c r="C11" s="11">
        <v>1844</v>
      </c>
      <c r="D11" s="10">
        <v>24599</v>
      </c>
      <c r="E11" s="45"/>
      <c r="F11" s="21">
        <f t="shared" si="0"/>
        <v>0</v>
      </c>
      <c r="G11" s="10">
        <f t="shared" si="2"/>
        <v>737970</v>
      </c>
      <c r="H11" s="13">
        <f t="shared" si="1"/>
        <v>0</v>
      </c>
      <c r="I11" s="4"/>
      <c r="J11" s="4"/>
      <c r="K11" s="4"/>
      <c r="L11" s="2"/>
      <c r="M11" s="3"/>
    </row>
    <row r="12" spans="1:13" x14ac:dyDescent="0.2">
      <c r="A12" s="9" t="s">
        <v>13</v>
      </c>
      <c r="B12" s="10">
        <v>19228</v>
      </c>
      <c r="C12" s="11">
        <v>2002</v>
      </c>
      <c r="D12" s="10">
        <v>21230</v>
      </c>
      <c r="E12" s="45"/>
      <c r="F12" s="21">
        <f t="shared" si="0"/>
        <v>0</v>
      </c>
      <c r="G12" s="10">
        <f t="shared" si="2"/>
        <v>636900</v>
      </c>
      <c r="H12" s="13">
        <f t="shared" si="1"/>
        <v>0</v>
      </c>
      <c r="I12" s="4"/>
      <c r="J12" s="4"/>
      <c r="K12" s="4"/>
      <c r="L12" s="2"/>
      <c r="M12" s="3"/>
    </row>
    <row r="13" spans="1:13" x14ac:dyDescent="0.2">
      <c r="A13" s="9" t="s">
        <v>14</v>
      </c>
      <c r="B13" s="10">
        <v>35520</v>
      </c>
      <c r="C13" s="11">
        <v>1658</v>
      </c>
      <c r="D13" s="10">
        <v>37178</v>
      </c>
      <c r="E13" s="45"/>
      <c r="F13" s="21">
        <f t="shared" si="0"/>
        <v>0</v>
      </c>
      <c r="G13" s="10">
        <f t="shared" si="2"/>
        <v>1115340</v>
      </c>
      <c r="H13" s="13">
        <f t="shared" si="1"/>
        <v>0</v>
      </c>
      <c r="I13" s="4"/>
      <c r="J13" s="4"/>
      <c r="K13" s="4"/>
      <c r="L13" s="2"/>
      <c r="M13" s="3"/>
    </row>
    <row r="14" spans="1:13" x14ac:dyDescent="0.2">
      <c r="A14" s="9" t="s">
        <v>15</v>
      </c>
      <c r="B14" s="10">
        <v>34202</v>
      </c>
      <c r="C14" s="11">
        <v>3978</v>
      </c>
      <c r="D14" s="10">
        <v>38180</v>
      </c>
      <c r="E14" s="45"/>
      <c r="F14" s="21">
        <f t="shared" si="0"/>
        <v>0</v>
      </c>
      <c r="G14" s="10">
        <f t="shared" si="2"/>
        <v>1145400</v>
      </c>
      <c r="H14" s="13">
        <f t="shared" si="1"/>
        <v>0</v>
      </c>
      <c r="I14" s="4"/>
      <c r="J14" s="4"/>
      <c r="K14" s="4"/>
      <c r="L14" s="2"/>
      <c r="M14" s="3"/>
    </row>
    <row r="15" spans="1:13" x14ac:dyDescent="0.2">
      <c r="A15" s="9" t="s">
        <v>16</v>
      </c>
      <c r="B15" s="10">
        <v>13536</v>
      </c>
      <c r="C15" s="11">
        <v>4796</v>
      </c>
      <c r="D15" s="10">
        <v>18332</v>
      </c>
      <c r="E15" s="45"/>
      <c r="F15" s="21">
        <f t="shared" si="0"/>
        <v>0</v>
      </c>
      <c r="G15" s="10">
        <f t="shared" si="2"/>
        <v>549960</v>
      </c>
      <c r="H15" s="13">
        <f t="shared" si="1"/>
        <v>0</v>
      </c>
      <c r="I15" s="4"/>
      <c r="J15" s="4"/>
      <c r="K15" s="4"/>
      <c r="L15" s="2"/>
      <c r="M15" s="3"/>
    </row>
    <row r="16" spans="1:13" x14ac:dyDescent="0.2">
      <c r="A16" s="9" t="s">
        <v>17</v>
      </c>
      <c r="B16" s="10">
        <v>45697</v>
      </c>
      <c r="C16" s="11">
        <v>3283</v>
      </c>
      <c r="D16" s="10">
        <v>48980</v>
      </c>
      <c r="E16" s="45"/>
      <c r="F16" s="21">
        <f t="shared" si="0"/>
        <v>0</v>
      </c>
      <c r="G16" s="10">
        <f t="shared" si="2"/>
        <v>1469400</v>
      </c>
      <c r="H16" s="13">
        <f t="shared" si="1"/>
        <v>0</v>
      </c>
      <c r="I16" s="4"/>
      <c r="J16" s="4"/>
      <c r="K16" s="4"/>
      <c r="L16" s="2"/>
      <c r="M16" s="3"/>
    </row>
    <row r="17" spans="1:13" x14ac:dyDescent="0.2">
      <c r="A17" s="9" t="s">
        <v>18</v>
      </c>
      <c r="B17" s="10">
        <v>80021</v>
      </c>
      <c r="C17" s="11">
        <v>2859</v>
      </c>
      <c r="D17" s="10">
        <v>82880</v>
      </c>
      <c r="E17" s="45"/>
      <c r="F17" s="21">
        <f t="shared" si="0"/>
        <v>0</v>
      </c>
      <c r="G17" s="10">
        <f t="shared" si="2"/>
        <v>2486400</v>
      </c>
      <c r="H17" s="13">
        <f t="shared" si="1"/>
        <v>0</v>
      </c>
      <c r="I17" s="4"/>
      <c r="J17" s="4"/>
      <c r="K17" s="4"/>
      <c r="L17" s="2"/>
      <c r="M17" s="3"/>
    </row>
    <row r="18" spans="1:13" x14ac:dyDescent="0.2">
      <c r="A18" s="9" t="s">
        <v>19</v>
      </c>
      <c r="B18" s="10">
        <v>21118</v>
      </c>
      <c r="C18" s="11">
        <v>4968</v>
      </c>
      <c r="D18" s="10">
        <v>26086</v>
      </c>
      <c r="E18" s="45"/>
      <c r="F18" s="21">
        <f t="shared" si="0"/>
        <v>0</v>
      </c>
      <c r="G18" s="10">
        <f t="shared" si="2"/>
        <v>782580</v>
      </c>
      <c r="H18" s="13">
        <f t="shared" si="1"/>
        <v>0</v>
      </c>
      <c r="I18" s="4"/>
      <c r="J18" s="4"/>
      <c r="K18" s="4"/>
      <c r="L18" s="2"/>
      <c r="M18" s="3"/>
    </row>
    <row r="19" spans="1:13" x14ac:dyDescent="0.2">
      <c r="A19" s="9" t="s">
        <v>20</v>
      </c>
      <c r="B19" s="10">
        <v>39309</v>
      </c>
      <c r="C19" s="11">
        <v>1917</v>
      </c>
      <c r="D19" s="10">
        <v>41226</v>
      </c>
      <c r="E19" s="45"/>
      <c r="F19" s="21">
        <f t="shared" si="0"/>
        <v>0</v>
      </c>
      <c r="G19" s="10">
        <f t="shared" si="2"/>
        <v>1236780</v>
      </c>
      <c r="H19" s="13">
        <f t="shared" si="1"/>
        <v>0</v>
      </c>
      <c r="I19" s="4"/>
      <c r="J19" s="4"/>
      <c r="K19" s="4"/>
      <c r="L19" s="2"/>
      <c r="M19" s="3"/>
    </row>
    <row r="20" spans="1:13" x14ac:dyDescent="0.2">
      <c r="A20" s="9" t="s">
        <v>21</v>
      </c>
      <c r="B20" s="10">
        <v>21754</v>
      </c>
      <c r="C20" s="11">
        <v>3932</v>
      </c>
      <c r="D20" s="10">
        <v>25686</v>
      </c>
      <c r="E20" s="45"/>
      <c r="F20" s="21">
        <f t="shared" si="0"/>
        <v>0</v>
      </c>
      <c r="G20" s="10">
        <f t="shared" si="2"/>
        <v>770580</v>
      </c>
      <c r="H20" s="13">
        <f t="shared" si="1"/>
        <v>0</v>
      </c>
      <c r="I20" s="4"/>
      <c r="J20" s="4"/>
      <c r="K20" s="4"/>
      <c r="L20" s="2"/>
      <c r="M20" s="3"/>
    </row>
    <row r="21" spans="1:13" x14ac:dyDescent="0.2">
      <c r="A21" s="9" t="s">
        <v>22</v>
      </c>
      <c r="B21" s="10">
        <v>7766</v>
      </c>
      <c r="C21" s="12">
        <v>200</v>
      </c>
      <c r="D21" s="10">
        <v>7966</v>
      </c>
      <c r="E21" s="45"/>
      <c r="F21" s="21">
        <f t="shared" si="0"/>
        <v>0</v>
      </c>
      <c r="G21" s="10">
        <f t="shared" si="2"/>
        <v>238980</v>
      </c>
      <c r="H21" s="13">
        <f t="shared" si="1"/>
        <v>0</v>
      </c>
      <c r="I21" s="4"/>
      <c r="J21" s="4"/>
      <c r="K21" s="4"/>
      <c r="L21" s="2"/>
      <c r="M21" s="3"/>
    </row>
    <row r="22" spans="1:13" x14ac:dyDescent="0.2">
      <c r="A22" s="9" t="s">
        <v>23</v>
      </c>
      <c r="B22" s="10">
        <v>29982</v>
      </c>
      <c r="C22" s="11">
        <v>5918</v>
      </c>
      <c r="D22" s="10">
        <v>35900</v>
      </c>
      <c r="E22" s="45"/>
      <c r="F22" s="21">
        <f t="shared" si="0"/>
        <v>0</v>
      </c>
      <c r="G22" s="10">
        <f t="shared" si="2"/>
        <v>1077000</v>
      </c>
      <c r="H22" s="13">
        <f t="shared" si="1"/>
        <v>0</v>
      </c>
      <c r="I22" s="4"/>
      <c r="J22" s="4"/>
      <c r="K22" s="4"/>
      <c r="L22" s="2"/>
      <c r="M22" s="3"/>
    </row>
    <row r="23" spans="1:13" x14ac:dyDescent="0.2">
      <c r="A23" s="9" t="s">
        <v>24</v>
      </c>
      <c r="B23" s="10">
        <v>27040</v>
      </c>
      <c r="C23" s="11">
        <v>2671</v>
      </c>
      <c r="D23" s="10">
        <v>29711</v>
      </c>
      <c r="E23" s="45"/>
      <c r="F23" s="21">
        <f t="shared" si="0"/>
        <v>0</v>
      </c>
      <c r="G23" s="10">
        <f t="shared" si="2"/>
        <v>891330</v>
      </c>
      <c r="H23" s="13">
        <f t="shared" si="1"/>
        <v>0</v>
      </c>
      <c r="I23" s="4"/>
      <c r="J23" s="4"/>
      <c r="K23" s="4"/>
      <c r="L23" s="5"/>
      <c r="M23" s="3"/>
    </row>
    <row r="24" spans="1:13" x14ac:dyDescent="0.2">
      <c r="A24" s="9" t="s">
        <v>25</v>
      </c>
      <c r="B24" s="10">
        <v>60022</v>
      </c>
      <c r="C24" s="11">
        <v>6519</v>
      </c>
      <c r="D24" s="10">
        <v>66541</v>
      </c>
      <c r="E24" s="45"/>
      <c r="F24" s="21">
        <f t="shared" si="0"/>
        <v>0</v>
      </c>
      <c r="G24" s="10">
        <f t="shared" si="2"/>
        <v>1996230</v>
      </c>
      <c r="H24" s="13">
        <f t="shared" si="1"/>
        <v>0</v>
      </c>
      <c r="I24" s="4"/>
      <c r="J24" s="4"/>
      <c r="K24" s="4"/>
      <c r="L24" s="5"/>
      <c r="M24" s="3"/>
    </row>
    <row r="25" spans="1:13" x14ac:dyDescent="0.2">
      <c r="A25" s="9" t="s">
        <v>26</v>
      </c>
      <c r="B25" s="10">
        <v>45365</v>
      </c>
      <c r="C25" s="11">
        <v>2545</v>
      </c>
      <c r="D25" s="10">
        <v>47910</v>
      </c>
      <c r="E25" s="45"/>
      <c r="F25" s="21">
        <f t="shared" si="0"/>
        <v>0</v>
      </c>
      <c r="G25" s="10">
        <f t="shared" si="2"/>
        <v>1437300</v>
      </c>
      <c r="H25" s="13">
        <f t="shared" si="1"/>
        <v>0</v>
      </c>
      <c r="I25" s="4"/>
      <c r="J25" s="4"/>
      <c r="K25" s="4"/>
      <c r="L25" s="5"/>
      <c r="M25" s="3"/>
    </row>
    <row r="26" spans="1:13" x14ac:dyDescent="0.2">
      <c r="A26" s="9" t="s">
        <v>27</v>
      </c>
      <c r="B26" s="10">
        <v>31375</v>
      </c>
      <c r="C26" s="11">
        <v>2006</v>
      </c>
      <c r="D26" s="10">
        <v>33381</v>
      </c>
      <c r="E26" s="46"/>
      <c r="F26" s="21">
        <f t="shared" si="0"/>
        <v>0</v>
      </c>
      <c r="G26" s="10">
        <f>D26*30</f>
        <v>1001430</v>
      </c>
      <c r="H26" s="13">
        <f t="shared" si="1"/>
        <v>0</v>
      </c>
      <c r="I26" s="4"/>
      <c r="J26" s="4"/>
      <c r="K26" s="4"/>
      <c r="L26" s="5"/>
      <c r="M26" s="3"/>
    </row>
    <row r="27" spans="1:13" x14ac:dyDescent="0.2">
      <c r="A27" s="15" t="s">
        <v>0</v>
      </c>
      <c r="B27" s="23">
        <v>840985</v>
      </c>
      <c r="C27" s="24">
        <v>75023</v>
      </c>
      <c r="D27" s="24">
        <v>916008</v>
      </c>
      <c r="E27" s="22" t="s">
        <v>1</v>
      </c>
      <c r="F27" s="16" t="s">
        <v>1</v>
      </c>
      <c r="G27" s="6">
        <f>D27*30</f>
        <v>27480240</v>
      </c>
      <c r="H27" s="16" t="s">
        <v>1</v>
      </c>
      <c r="I27" s="4"/>
      <c r="J27" s="4"/>
      <c r="K27" s="4"/>
      <c r="L27" s="5"/>
      <c r="M27" s="3"/>
    </row>
    <row r="28" spans="1:13" ht="28.5" customHeight="1" x14ac:dyDescent="0.2">
      <c r="A28" s="32" t="s">
        <v>29</v>
      </c>
      <c r="B28" s="33"/>
      <c r="C28" s="33"/>
      <c r="D28" s="33"/>
      <c r="E28" s="34"/>
      <c r="F28" s="14">
        <f>SUM(F6:F26)</f>
        <v>0</v>
      </c>
      <c r="G28" s="16" t="s">
        <v>1</v>
      </c>
      <c r="H28" s="14">
        <f>SUM(H6:H26)</f>
        <v>0</v>
      </c>
      <c r="I28" s="4"/>
      <c r="J28" s="4"/>
      <c r="K28" s="4"/>
      <c r="L28" s="5"/>
      <c r="M28" s="3"/>
    </row>
    <row r="29" spans="1:1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5"/>
      <c r="M29" s="3"/>
    </row>
    <row r="30" spans="1:13" x14ac:dyDescent="0.2">
      <c r="A30" s="19" t="s">
        <v>30</v>
      </c>
      <c r="B30" s="17"/>
      <c r="C30" s="17"/>
      <c r="D30" s="17"/>
      <c r="E30" s="17"/>
      <c r="F30" s="17"/>
      <c r="G30" s="17"/>
      <c r="H30" s="17"/>
      <c r="I30" s="17"/>
      <c r="J30" s="4"/>
      <c r="K30" s="4"/>
      <c r="L30" s="5"/>
      <c r="M30" s="3"/>
    </row>
    <row r="31" spans="1:1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3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3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3"/>
    </row>
    <row r="34" spans="1:13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3"/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3"/>
    </row>
    <row r="36" spans="1:13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3" ht="29.25" customHeight="1" x14ac:dyDescent="0.2">
      <c r="A37" s="18" t="s">
        <v>35</v>
      </c>
      <c r="I37" s="4"/>
      <c r="J37" s="4"/>
      <c r="K37" s="4"/>
    </row>
    <row r="38" spans="1:13" ht="12.75" customHeight="1" x14ac:dyDescent="0.2">
      <c r="A38" s="36" t="s">
        <v>2</v>
      </c>
      <c r="B38" s="37" t="s">
        <v>31</v>
      </c>
      <c r="C38" s="37"/>
      <c r="D38" s="37"/>
      <c r="E38" s="38" t="s">
        <v>3</v>
      </c>
      <c r="F38" s="40" t="s">
        <v>28</v>
      </c>
      <c r="G38" s="42" t="s">
        <v>36</v>
      </c>
      <c r="H38" s="28" t="s">
        <v>33</v>
      </c>
      <c r="I38" s="4"/>
      <c r="J38" s="4"/>
      <c r="K38" s="4"/>
    </row>
    <row r="39" spans="1:13" ht="90.75" customHeight="1" x14ac:dyDescent="0.2">
      <c r="A39" s="36"/>
      <c r="B39" s="25" t="s">
        <v>4</v>
      </c>
      <c r="C39" s="25" t="s">
        <v>5</v>
      </c>
      <c r="D39" s="25" t="s">
        <v>6</v>
      </c>
      <c r="E39" s="39"/>
      <c r="F39" s="41"/>
      <c r="G39" s="42"/>
      <c r="H39" s="28"/>
      <c r="I39" s="4"/>
      <c r="J39" s="4"/>
      <c r="K39" s="4"/>
    </row>
    <row r="40" spans="1:13" ht="15" x14ac:dyDescent="0.25">
      <c r="A40" s="9" t="s">
        <v>7</v>
      </c>
      <c r="B40" s="10">
        <v>178244</v>
      </c>
      <c r="C40" s="11">
        <v>23339</v>
      </c>
      <c r="D40" s="10">
        <v>201583</v>
      </c>
      <c r="E40" s="29">
        <f>E6</f>
        <v>0</v>
      </c>
      <c r="F40" s="21">
        <f>D40*$E$6</f>
        <v>0</v>
      </c>
      <c r="G40" s="27">
        <v>4852427</v>
      </c>
      <c r="H40" s="13">
        <f>G40*$E$6</f>
        <v>0</v>
      </c>
      <c r="I40" s="4"/>
      <c r="J40" s="4"/>
      <c r="K40" s="4"/>
    </row>
    <row r="41" spans="1:13" ht="15" x14ac:dyDescent="0.25">
      <c r="A41" s="9" t="s">
        <v>8</v>
      </c>
      <c r="B41" s="10">
        <v>7278</v>
      </c>
      <c r="C41" s="12">
        <v>7</v>
      </c>
      <c r="D41" s="10">
        <v>7285</v>
      </c>
      <c r="E41" s="30"/>
      <c r="F41" s="21">
        <f t="shared" ref="F41" si="3">D41*$E$6</f>
        <v>0</v>
      </c>
      <c r="G41" s="27">
        <v>189373</v>
      </c>
      <c r="H41" s="13">
        <f t="shared" ref="H41:H60" si="4">G41*$E$6</f>
        <v>0</v>
      </c>
      <c r="I41" s="4"/>
      <c r="J41" s="4"/>
      <c r="K41" s="4"/>
    </row>
    <row r="42" spans="1:13" ht="15" x14ac:dyDescent="0.25">
      <c r="A42" s="9" t="s">
        <v>9</v>
      </c>
      <c r="B42" s="10">
        <v>33006</v>
      </c>
      <c r="C42" s="12">
        <v>94</v>
      </c>
      <c r="D42" s="10">
        <v>33100</v>
      </c>
      <c r="E42" s="30"/>
      <c r="F42" s="21">
        <f>D42*$E$6</f>
        <v>0</v>
      </c>
      <c r="G42" s="27">
        <v>860110</v>
      </c>
      <c r="H42" s="13">
        <f t="shared" si="4"/>
        <v>0</v>
      </c>
      <c r="I42" s="4"/>
      <c r="J42" s="4"/>
      <c r="K42" s="4"/>
    </row>
    <row r="43" spans="1:13" ht="15" x14ac:dyDescent="0.25">
      <c r="A43" s="9" t="s">
        <v>10</v>
      </c>
      <c r="B43" s="10">
        <v>42603</v>
      </c>
      <c r="C43" s="12">
        <v>112</v>
      </c>
      <c r="D43" s="10">
        <v>42715</v>
      </c>
      <c r="E43" s="30"/>
      <c r="F43" s="21">
        <f t="shared" ref="F43:F60" si="5">D43*$E$6</f>
        <v>0</v>
      </c>
      <c r="G43" s="27">
        <v>1110006</v>
      </c>
      <c r="H43" s="13">
        <f t="shared" si="4"/>
        <v>0</v>
      </c>
      <c r="I43" s="4"/>
      <c r="J43" s="4"/>
      <c r="K43" s="4"/>
    </row>
    <row r="44" spans="1:13" ht="15" x14ac:dyDescent="0.25">
      <c r="A44" s="9" t="s">
        <v>11</v>
      </c>
      <c r="B44" s="10">
        <v>45164</v>
      </c>
      <c r="C44" s="12">
        <v>375</v>
      </c>
      <c r="D44" s="10">
        <v>45539</v>
      </c>
      <c r="E44" s="30"/>
      <c r="F44" s="21">
        <f t="shared" si="5"/>
        <v>0</v>
      </c>
      <c r="G44" s="27">
        <v>1227229</v>
      </c>
      <c r="H44" s="13">
        <f t="shared" si="4"/>
        <v>0</v>
      </c>
      <c r="I44" s="4"/>
      <c r="J44" s="4"/>
      <c r="K44" s="4"/>
    </row>
    <row r="45" spans="1:13" ht="15" x14ac:dyDescent="0.25">
      <c r="A45" s="9" t="s">
        <v>12</v>
      </c>
      <c r="B45" s="10">
        <v>22755</v>
      </c>
      <c r="C45" s="11">
        <v>1844</v>
      </c>
      <c r="D45" s="10">
        <v>24599</v>
      </c>
      <c r="E45" s="30"/>
      <c r="F45" s="21">
        <f t="shared" si="5"/>
        <v>0</v>
      </c>
      <c r="G45" s="27">
        <v>721006</v>
      </c>
      <c r="H45" s="13">
        <f t="shared" si="4"/>
        <v>0</v>
      </c>
      <c r="I45" s="4"/>
      <c r="J45" s="4"/>
      <c r="K45" s="4"/>
    </row>
    <row r="46" spans="1:13" ht="15" x14ac:dyDescent="0.25">
      <c r="A46" s="9" t="s">
        <v>13</v>
      </c>
      <c r="B46" s="10">
        <v>19228</v>
      </c>
      <c r="C46" s="11">
        <v>2002</v>
      </c>
      <c r="D46" s="10">
        <v>21230</v>
      </c>
      <c r="E46" s="30"/>
      <c r="F46" s="21">
        <f t="shared" si="5"/>
        <v>0</v>
      </c>
      <c r="G46" s="27">
        <v>618482</v>
      </c>
      <c r="H46" s="13">
        <f t="shared" si="4"/>
        <v>0</v>
      </c>
      <c r="I46" s="4"/>
      <c r="J46" s="4"/>
      <c r="K46" s="4"/>
    </row>
    <row r="47" spans="1:13" ht="15" x14ac:dyDescent="0.25">
      <c r="A47" s="9" t="s">
        <v>14</v>
      </c>
      <c r="B47" s="10">
        <v>35520</v>
      </c>
      <c r="C47" s="11">
        <v>1658</v>
      </c>
      <c r="D47" s="10">
        <v>37178</v>
      </c>
      <c r="E47" s="30"/>
      <c r="F47" s="21">
        <f t="shared" si="5"/>
        <v>0</v>
      </c>
      <c r="G47" s="27">
        <v>993526</v>
      </c>
      <c r="H47" s="13">
        <f t="shared" si="4"/>
        <v>0</v>
      </c>
      <c r="I47" s="4"/>
      <c r="J47" s="4"/>
      <c r="K47" s="4"/>
    </row>
    <row r="48" spans="1:13" ht="15" x14ac:dyDescent="0.25">
      <c r="A48" s="9" t="s">
        <v>15</v>
      </c>
      <c r="B48" s="10">
        <v>34202</v>
      </c>
      <c r="C48" s="11">
        <v>3978</v>
      </c>
      <c r="D48" s="10">
        <v>38180</v>
      </c>
      <c r="E48" s="30"/>
      <c r="F48" s="21">
        <f t="shared" si="5"/>
        <v>0</v>
      </c>
      <c r="G48" s="27">
        <v>1108802</v>
      </c>
      <c r="H48" s="13">
        <f t="shared" si="4"/>
        <v>0</v>
      </c>
      <c r="I48" s="4"/>
      <c r="J48" s="4"/>
      <c r="K48" s="4"/>
    </row>
    <row r="49" spans="1:11" ht="15" x14ac:dyDescent="0.25">
      <c r="A49" s="9" t="s">
        <v>16</v>
      </c>
      <c r="B49" s="10">
        <v>13536</v>
      </c>
      <c r="C49" s="11">
        <v>4796</v>
      </c>
      <c r="D49" s="10">
        <v>18332</v>
      </c>
      <c r="E49" s="30"/>
      <c r="F49" s="21">
        <f t="shared" si="5"/>
        <v>0</v>
      </c>
      <c r="G49" s="27">
        <v>492300</v>
      </c>
      <c r="H49" s="13">
        <f t="shared" si="4"/>
        <v>0</v>
      </c>
      <c r="I49" s="4"/>
      <c r="J49" s="4"/>
      <c r="K49" s="4"/>
    </row>
    <row r="50" spans="1:11" ht="15" x14ac:dyDescent="0.25">
      <c r="A50" s="9" t="s">
        <v>17</v>
      </c>
      <c r="B50" s="10">
        <v>45697</v>
      </c>
      <c r="C50" s="11">
        <v>3283</v>
      </c>
      <c r="D50" s="10">
        <v>48980</v>
      </c>
      <c r="E50" s="30"/>
      <c r="F50" s="21">
        <f t="shared" si="5"/>
        <v>0</v>
      </c>
      <c r="G50" s="27">
        <v>1347801</v>
      </c>
      <c r="H50" s="13">
        <f t="shared" si="4"/>
        <v>0</v>
      </c>
      <c r="I50" s="4"/>
      <c r="J50" s="4"/>
      <c r="K50" s="4"/>
    </row>
    <row r="51" spans="1:11" ht="15" x14ac:dyDescent="0.25">
      <c r="A51" s="9" t="s">
        <v>18</v>
      </c>
      <c r="B51" s="10">
        <v>80021</v>
      </c>
      <c r="C51" s="11">
        <v>2859</v>
      </c>
      <c r="D51" s="10">
        <v>82880</v>
      </c>
      <c r="E51" s="30"/>
      <c r="F51" s="21">
        <f t="shared" si="5"/>
        <v>0</v>
      </c>
      <c r="G51" s="27">
        <v>2300057</v>
      </c>
      <c r="H51" s="13">
        <f t="shared" si="4"/>
        <v>0</v>
      </c>
      <c r="I51" s="4"/>
      <c r="J51" s="4"/>
      <c r="K51" s="4"/>
    </row>
    <row r="52" spans="1:11" ht="15" x14ac:dyDescent="0.25">
      <c r="A52" s="9" t="s">
        <v>19</v>
      </c>
      <c r="B52" s="10">
        <v>21118</v>
      </c>
      <c r="C52" s="11">
        <v>4968</v>
      </c>
      <c r="D52" s="10">
        <v>26086</v>
      </c>
      <c r="E52" s="30"/>
      <c r="F52" s="21">
        <f t="shared" si="5"/>
        <v>0</v>
      </c>
      <c r="G52" s="27">
        <v>673522</v>
      </c>
      <c r="H52" s="13">
        <f t="shared" si="4"/>
        <v>0</v>
      </c>
      <c r="I52" s="4"/>
      <c r="J52" s="4"/>
      <c r="K52" s="4"/>
    </row>
    <row r="53" spans="1:11" ht="15" x14ac:dyDescent="0.25">
      <c r="A53" s="9" t="s">
        <v>20</v>
      </c>
      <c r="B53" s="10">
        <v>39309</v>
      </c>
      <c r="C53" s="11">
        <v>1917</v>
      </c>
      <c r="D53" s="10">
        <v>41226</v>
      </c>
      <c r="E53" s="30"/>
      <c r="F53" s="21">
        <f t="shared" si="5"/>
        <v>0</v>
      </c>
      <c r="G53" s="27">
        <v>1179836</v>
      </c>
      <c r="H53" s="13">
        <f t="shared" si="4"/>
        <v>0</v>
      </c>
      <c r="I53" s="4"/>
      <c r="J53" s="4"/>
      <c r="K53" s="4"/>
    </row>
    <row r="54" spans="1:11" ht="15" x14ac:dyDescent="0.25">
      <c r="A54" s="9" t="s">
        <v>21</v>
      </c>
      <c r="B54" s="10">
        <v>21754</v>
      </c>
      <c r="C54" s="11">
        <v>3932</v>
      </c>
      <c r="D54" s="10">
        <v>25686</v>
      </c>
      <c r="E54" s="30"/>
      <c r="F54" s="21">
        <f t="shared" si="5"/>
        <v>0</v>
      </c>
      <c r="G54" s="27">
        <v>669142</v>
      </c>
      <c r="H54" s="13">
        <f t="shared" si="4"/>
        <v>0</v>
      </c>
      <c r="I54" s="4"/>
      <c r="J54" s="4"/>
      <c r="K54" s="4"/>
    </row>
    <row r="55" spans="1:11" ht="15" x14ac:dyDescent="0.25">
      <c r="A55" s="9" t="s">
        <v>22</v>
      </c>
      <c r="B55" s="10">
        <v>7766</v>
      </c>
      <c r="C55" s="12">
        <v>200</v>
      </c>
      <c r="D55" s="10">
        <v>7966</v>
      </c>
      <c r="E55" s="30"/>
      <c r="F55" s="21">
        <f t="shared" si="5"/>
        <v>0</v>
      </c>
      <c r="G55" s="27">
        <v>229374</v>
      </c>
      <c r="H55" s="13">
        <f t="shared" si="4"/>
        <v>0</v>
      </c>
      <c r="I55" s="4"/>
      <c r="J55" s="4"/>
      <c r="K55" s="4"/>
    </row>
    <row r="56" spans="1:11" ht="15" x14ac:dyDescent="0.25">
      <c r="A56" s="9" t="s">
        <v>23</v>
      </c>
      <c r="B56" s="10">
        <v>29982</v>
      </c>
      <c r="C56" s="11">
        <v>5918</v>
      </c>
      <c r="D56" s="10">
        <v>35900</v>
      </c>
      <c r="E56" s="30"/>
      <c r="F56" s="21">
        <f t="shared" si="5"/>
        <v>0</v>
      </c>
      <c r="G56" s="27">
        <v>992572</v>
      </c>
      <c r="H56" s="13">
        <f t="shared" si="4"/>
        <v>0</v>
      </c>
      <c r="I56" s="4"/>
      <c r="J56" s="4"/>
      <c r="K56" s="4"/>
    </row>
    <row r="57" spans="1:11" ht="15" x14ac:dyDescent="0.25">
      <c r="A57" s="9" t="s">
        <v>24</v>
      </c>
      <c r="B57" s="10">
        <v>27040</v>
      </c>
      <c r="C57" s="11">
        <v>2671</v>
      </c>
      <c r="D57" s="10">
        <v>29711</v>
      </c>
      <c r="E57" s="30"/>
      <c r="F57" s="21">
        <f t="shared" si="5"/>
        <v>0</v>
      </c>
      <c r="G57" s="27">
        <v>839717</v>
      </c>
      <c r="H57" s="13">
        <f t="shared" si="4"/>
        <v>0</v>
      </c>
      <c r="I57" s="4"/>
      <c r="J57" s="4"/>
      <c r="K57" s="4"/>
    </row>
    <row r="58" spans="1:11" ht="15" x14ac:dyDescent="0.25">
      <c r="A58" s="9" t="s">
        <v>25</v>
      </c>
      <c r="B58" s="10">
        <v>60022</v>
      </c>
      <c r="C58" s="11">
        <v>6519</v>
      </c>
      <c r="D58" s="10">
        <v>66541</v>
      </c>
      <c r="E58" s="30"/>
      <c r="F58" s="21">
        <f t="shared" si="5"/>
        <v>0</v>
      </c>
      <c r="G58" s="27">
        <v>1756191</v>
      </c>
      <c r="H58" s="13">
        <f t="shared" si="4"/>
        <v>0</v>
      </c>
      <c r="I58" s="4"/>
      <c r="J58" s="4"/>
      <c r="K58" s="4"/>
    </row>
    <row r="59" spans="1:11" ht="15" x14ac:dyDescent="0.25">
      <c r="A59" s="9" t="s">
        <v>26</v>
      </c>
      <c r="B59" s="10">
        <v>45365</v>
      </c>
      <c r="C59" s="11">
        <v>2545</v>
      </c>
      <c r="D59" s="10">
        <v>47910</v>
      </c>
      <c r="E59" s="30"/>
      <c r="F59" s="21">
        <f t="shared" si="5"/>
        <v>0</v>
      </c>
      <c r="G59" s="27">
        <v>1323155</v>
      </c>
      <c r="H59" s="13">
        <f t="shared" si="4"/>
        <v>0</v>
      </c>
      <c r="I59" s="4"/>
      <c r="J59" s="4"/>
      <c r="K59" s="4"/>
    </row>
    <row r="60" spans="1:11" ht="15" x14ac:dyDescent="0.25">
      <c r="A60" s="9" t="s">
        <v>27</v>
      </c>
      <c r="B60" s="10">
        <v>31375</v>
      </c>
      <c r="C60" s="11">
        <v>2006</v>
      </c>
      <c r="D60" s="10">
        <v>33381</v>
      </c>
      <c r="E60" s="31"/>
      <c r="F60" s="21">
        <f t="shared" si="5"/>
        <v>0</v>
      </c>
      <c r="G60" s="27">
        <v>951601</v>
      </c>
      <c r="H60" s="13">
        <f t="shared" si="4"/>
        <v>0</v>
      </c>
      <c r="I60" s="4"/>
      <c r="J60" s="4"/>
      <c r="K60" s="4"/>
    </row>
    <row r="61" spans="1:11" x14ac:dyDescent="0.2">
      <c r="A61" s="15" t="s">
        <v>0</v>
      </c>
      <c r="B61" s="23">
        <v>840985</v>
      </c>
      <c r="C61" s="24">
        <v>75023</v>
      </c>
      <c r="D61" s="24">
        <v>916008</v>
      </c>
      <c r="E61" s="22" t="s">
        <v>1</v>
      </c>
      <c r="F61" s="16" t="s">
        <v>1</v>
      </c>
      <c r="G61" s="26">
        <f>SUM(G40:G60)</f>
        <v>24436229</v>
      </c>
      <c r="H61" s="16" t="s">
        <v>1</v>
      </c>
      <c r="I61" s="4"/>
      <c r="J61" s="4"/>
      <c r="K61" s="4"/>
    </row>
    <row r="62" spans="1:11" x14ac:dyDescent="0.2">
      <c r="A62" s="32" t="s">
        <v>29</v>
      </c>
      <c r="B62" s="33"/>
      <c r="C62" s="33"/>
      <c r="D62" s="33"/>
      <c r="E62" s="34"/>
      <c r="F62" s="14">
        <f>SUM(F40:F60)</f>
        <v>0</v>
      </c>
      <c r="G62" s="16" t="s">
        <v>1</v>
      </c>
      <c r="H62" s="14">
        <f>SUM(H40:H60)</f>
        <v>0</v>
      </c>
      <c r="I62" s="4"/>
      <c r="J62" s="4"/>
      <c r="K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19" t="s">
        <v>30</v>
      </c>
      <c r="B64" s="17"/>
      <c r="C64" s="17"/>
      <c r="D64" s="17"/>
      <c r="E64" s="17"/>
      <c r="F64" s="17"/>
      <c r="G64" s="17"/>
      <c r="H64" s="17"/>
      <c r="I64" s="4"/>
      <c r="J64" s="4"/>
      <c r="K64" s="4"/>
    </row>
    <row r="65" spans="1:1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7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</sheetData>
  <mergeCells count="17">
    <mergeCell ref="E6:E26"/>
    <mergeCell ref="H38:H39"/>
    <mergeCell ref="E40:E60"/>
    <mergeCell ref="A62:E62"/>
    <mergeCell ref="A2:H2"/>
    <mergeCell ref="A38:A39"/>
    <mergeCell ref="B38:D38"/>
    <mergeCell ref="E38:E39"/>
    <mergeCell ref="F38:F39"/>
    <mergeCell ref="G38:G39"/>
    <mergeCell ref="A28:E28"/>
    <mergeCell ref="G4:G5"/>
    <mergeCell ref="H4:H5"/>
    <mergeCell ref="A4:A5"/>
    <mergeCell ref="B4:D4"/>
    <mergeCell ref="E4:E5"/>
    <mergeCell ref="F4:F5"/>
  </mergeCells>
  <dataValidations count="1">
    <dataValidation type="decimal" allowBlank="1" showInputMessage="1" showErrorMessage="1" sqref="E6 E40">
      <formula1>0</formula1>
      <formula2>99999999999999900</formula2>
    </dataValidation>
  </dataValidations>
  <pageMargins left="0.25" right="0.25" top="0.61458333333333337" bottom="0.66666666666666663" header="0.3" footer="0.3"/>
  <pageSetup paperSize="9" scale="95" orientation="landscape" horizontalDpi="1200" verticalDpi="1200" r:id="rId1"/>
  <headerFooter>
    <oddHeader>&amp;C&amp;"Arial,Negrito"&amp;12ANEXO IX - PLANILHA DE PROPOSTA DE PREÇOS</oddHeader>
    <oddFooter>&amp;L&amp;"Arial,Normal"&amp;10Coordenador da CAF: Alexandra Mariano Fidêncio&amp;C&amp;"Arial,Normal"&amp;10 27/10/2021&amp;R&amp;"Arial,Normal"&amp;8&amp;P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Orçamentaria</vt:lpstr>
      <vt:lpstr>'Planilha Orçamentaria'!_Hlk79165457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kofatel</dc:creator>
  <cp:lastModifiedBy>Karina de Oliveira Fatel</cp:lastModifiedBy>
  <cp:lastPrinted>2021-09-21T14:03:50Z</cp:lastPrinted>
  <dcterms:created xsi:type="dcterms:W3CDTF">2017-08-09T21:03:30Z</dcterms:created>
  <dcterms:modified xsi:type="dcterms:W3CDTF">2021-10-27T19:58:10Z</dcterms:modified>
</cp:coreProperties>
</file>