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CRP\CRP - OBRAS\3 CONCORRÊNCIA\CONCORRÊNCIA - 2023\CONCORRÊNCIA-2023   HOSPITAL HELIOPOLIS - AVCB\"/>
    </mc:Choice>
  </mc:AlternateContent>
  <xr:revisionPtr revIDLastSave="0" documentId="13_ncr:1_{EA0F41CD-36CD-47FA-911B-2B917807E4A5}" xr6:coauthVersionLast="47" xr6:coauthVersionMax="47" xr10:uidLastSave="{00000000-0000-0000-0000-000000000000}"/>
  <bookViews>
    <workbookView xWindow="28680" yWindow="-120" windowWidth="29040" windowHeight="15840" tabRatio="880" activeTab="2" xr2:uid="{00000000-000D-0000-FFFF-FFFF00000000}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CRONOGRAMA!$A$1:$S$53</definedName>
    <definedName name="_xlnm._FilterDatabase" localSheetId="2" hidden="1">ORÇAMENTO!$A$13:$I$286</definedName>
    <definedName name="_xlnm._FilterDatabase" localSheetId="0" hidden="1">RESUMO!$A$1:$D$22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CRONOGRAMA!$A$1:$W$53</definedName>
    <definedName name="_xlnm.Print_Area" localSheetId="2">ORÇAMENTO!$A$1:$I$287</definedName>
    <definedName name="_xlnm.Print_Area" localSheetId="0">RESUMO!$A$1:$D$38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O241" i="5" l="1"/>
  <c r="O242" i="5" s="1"/>
  <c r="O243" i="5" s="1"/>
  <c r="O244" i="5" s="1"/>
  <c r="O245" i="5" s="1"/>
  <c r="O246" i="5" s="1"/>
  <c r="O247" i="5" s="1"/>
  <c r="O248" i="5" s="1"/>
  <c r="N241" i="5"/>
  <c r="N242" i="5" s="1"/>
  <c r="N243" i="5" s="1"/>
  <c r="N244" i="5" s="1"/>
  <c r="N245" i="5" s="1"/>
  <c r="N246" i="5" s="1"/>
  <c r="N247" i="5" s="1"/>
  <c r="N248" i="5" s="1"/>
  <c r="O228" i="5"/>
  <c r="O229" i="5" s="1"/>
  <c r="O230" i="5" s="1"/>
  <c r="O231" i="5" s="1"/>
  <c r="O232" i="5" s="1"/>
  <c r="O233" i="5" s="1"/>
  <c r="N228" i="5"/>
  <c r="N229" i="5" s="1"/>
  <c r="N230" i="5" s="1"/>
  <c r="N231" i="5" s="1"/>
  <c r="N232" i="5" s="1"/>
  <c r="N233" i="5" s="1"/>
  <c r="O217" i="5"/>
  <c r="O218" i="5" s="1"/>
  <c r="O219" i="5" s="1"/>
  <c r="O220" i="5" s="1"/>
  <c r="O221" i="5" s="1"/>
  <c r="O222" i="5" s="1"/>
  <c r="O223" i="5" s="1"/>
  <c r="O224" i="5" s="1"/>
  <c r="O225" i="5" s="1"/>
  <c r="O226" i="5" s="1"/>
  <c r="O227" i="5" s="1"/>
  <c r="N217" i="5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O216" i="5"/>
  <c r="N216" i="5"/>
  <c r="M216" i="5"/>
  <c r="M217" i="5" s="1"/>
  <c r="M218" i="5" s="1"/>
  <c r="M219" i="5" s="1"/>
  <c r="M220" i="5" s="1"/>
  <c r="M221" i="5" s="1"/>
  <c r="M222" i="5" s="1"/>
  <c r="M223" i="5" s="1"/>
  <c r="M224" i="5" s="1"/>
  <c r="M225" i="5" s="1"/>
  <c r="M226" i="5" s="1"/>
  <c r="M227" i="5" s="1"/>
  <c r="N234" i="5" l="1"/>
  <c r="N235" i="5" s="1"/>
  <c r="N236" i="5" s="1"/>
  <c r="N237" i="5" s="1"/>
  <c r="N238" i="5" s="1"/>
  <c r="N239" i="5" s="1"/>
  <c r="N240" i="5" s="1"/>
  <c r="O234" i="5"/>
  <c r="O235" i="5" s="1"/>
  <c r="O236" i="5" s="1"/>
  <c r="O237" i="5" s="1"/>
  <c r="O238" i="5" s="1"/>
  <c r="O239" i="5" s="1"/>
  <c r="O240" i="5" s="1"/>
  <c r="M228" i="5"/>
  <c r="M229" i="5" s="1"/>
  <c r="M230" i="5" s="1"/>
  <c r="M231" i="5" s="1"/>
  <c r="M232" i="5" s="1"/>
  <c r="M233" i="5" s="1"/>
  <c r="M234" i="5" l="1"/>
  <c r="M235" i="5" s="1"/>
  <c r="M236" i="5" s="1"/>
  <c r="M237" i="5" s="1"/>
  <c r="M238" i="5" s="1"/>
  <c r="M239" i="5" s="1"/>
  <c r="M240" i="5" s="1"/>
  <c r="M241" i="5" s="1"/>
  <c r="M242" i="5" s="1"/>
  <c r="M243" i="5" s="1"/>
  <c r="M244" i="5" s="1"/>
  <c r="M245" i="5" s="1"/>
  <c r="M246" i="5" s="1"/>
  <c r="M247" i="5" s="1"/>
  <c r="M248" i="5" s="1"/>
  <c r="O207" i="5" l="1"/>
  <c r="O208" i="5" s="1"/>
  <c r="O209" i="5" s="1"/>
  <c r="O210" i="5" s="1"/>
  <c r="O211" i="5" s="1"/>
  <c r="O212" i="5" s="1"/>
  <c r="O213" i="5" s="1"/>
  <c r="O214" i="5" s="1"/>
  <c r="O90" i="5" l="1"/>
  <c r="O91" i="5" s="1"/>
  <c r="O92" i="5" l="1"/>
  <c r="O93" i="5" s="1"/>
  <c r="O94" i="5" s="1"/>
  <c r="O95" i="5" s="1"/>
  <c r="O96" i="5" s="1"/>
  <c r="A8" i="1" l="1"/>
  <c r="A5" i="1"/>
  <c r="A5" i="2"/>
  <c r="A6" i="1" l="1"/>
  <c r="W6" i="1" l="1"/>
  <c r="V9" i="1"/>
  <c r="V8" i="1"/>
  <c r="V6" i="1"/>
  <c r="V5" i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L21" i="5" l="1"/>
  <c r="L22" i="5" s="1"/>
  <c r="L23" i="5" s="1"/>
  <c r="L24" i="5" s="1"/>
  <c r="L25" i="5" s="1"/>
  <c r="M21" i="5"/>
  <c r="M22" i="5" s="1"/>
  <c r="M23" i="5" s="1"/>
  <c r="M24" i="5" s="1"/>
  <c r="M25" i="5" s="1"/>
  <c r="N21" i="5"/>
  <c r="N22" i="5" s="1"/>
  <c r="N23" i="5" s="1"/>
  <c r="N24" i="5" s="1"/>
  <c r="N25" i="5" s="1"/>
  <c r="O21" i="5"/>
  <c r="O22" i="5" s="1"/>
  <c r="O23" i="5" s="1"/>
  <c r="O24" i="5" s="1"/>
  <c r="O25" i="5" s="1"/>
  <c r="L26" i="5"/>
  <c r="L27" i="5" s="1"/>
  <c r="L28" i="5" s="1"/>
  <c r="L29" i="5" s="1"/>
  <c r="L30" i="5" s="1"/>
  <c r="L31" i="5" s="1"/>
  <c r="L32" i="5" s="1"/>
  <c r="M26" i="5"/>
  <c r="M27" i="5" s="1"/>
  <c r="M28" i="5" s="1"/>
  <c r="M29" i="5" s="1"/>
  <c r="M30" i="5" s="1"/>
  <c r="M31" i="5" s="1"/>
  <c r="M32" i="5" s="1"/>
  <c r="N26" i="5"/>
  <c r="N27" i="5" s="1"/>
  <c r="N28" i="5" s="1"/>
  <c r="N29" i="5" s="1"/>
  <c r="N30" i="5" s="1"/>
  <c r="N31" i="5" s="1"/>
  <c r="N32" i="5" s="1"/>
  <c r="O26" i="5"/>
  <c r="O27" i="5" s="1"/>
  <c r="O28" i="5" s="1"/>
  <c r="O29" i="5" s="1"/>
  <c r="O30" i="5" s="1"/>
  <c r="O31" i="5" s="1"/>
  <c r="O32" i="5" s="1"/>
  <c r="L33" i="5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M33" i="5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N33" i="5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O33" i="5"/>
  <c r="O34" i="5"/>
  <c r="O35" i="5" s="1"/>
  <c r="O36" i="5" s="1"/>
  <c r="O37" i="5" s="1"/>
  <c r="O38" i="5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215" i="5" l="1"/>
  <c r="O249" i="5" s="1"/>
  <c r="O250" i="5" s="1"/>
  <c r="O251" i="5" l="1"/>
  <c r="O252" i="5" s="1"/>
  <c r="O253" i="5" s="1"/>
  <c r="O254" i="5" s="1"/>
  <c r="O255" i="5" s="1"/>
  <c r="O256" i="5" l="1"/>
  <c r="O257" i="5" s="1"/>
  <c r="O258" i="5" s="1"/>
  <c r="O259" i="5" s="1"/>
  <c r="O260" i="5" s="1"/>
  <c r="O261" i="5" s="1"/>
  <c r="O262" i="5" s="1"/>
  <c r="O263" i="5" s="1"/>
  <c r="O264" i="5" s="1"/>
  <c r="O265" i="5" s="1"/>
  <c r="O266" i="5" s="1"/>
  <c r="O267" i="5" s="1"/>
  <c r="O268" i="5" s="1"/>
  <c r="O269" i="5" s="1"/>
  <c r="L256" i="5"/>
  <c r="L257" i="5" s="1"/>
  <c r="L258" i="5" s="1"/>
  <c r="L259" i="5" s="1"/>
  <c r="L260" i="5" s="1"/>
  <c r="L261" i="5" s="1"/>
  <c r="L262" i="5" s="1"/>
  <c r="L263" i="5" s="1"/>
  <c r="L264" i="5" s="1"/>
  <c r="L265" i="5" s="1"/>
  <c r="L266" i="5" s="1"/>
  <c r="L267" i="5" s="1"/>
  <c r="L268" i="5" s="1"/>
  <c r="L269" i="5" s="1"/>
  <c r="N256" i="5"/>
  <c r="N257" i="5" s="1"/>
  <c r="N258" i="5" s="1"/>
  <c r="N259" i="5" s="1"/>
  <c r="N260" i="5" s="1"/>
  <c r="N261" i="5" s="1"/>
  <c r="N262" i="5" s="1"/>
  <c r="N263" i="5" s="1"/>
  <c r="N264" i="5" s="1"/>
  <c r="N265" i="5" s="1"/>
  <c r="N266" i="5" s="1"/>
  <c r="N267" i="5" s="1"/>
  <c r="N268" i="5" s="1"/>
  <c r="N269" i="5" s="1"/>
  <c r="N270" i="5" l="1"/>
  <c r="N271" i="5" s="1"/>
  <c r="N272" i="5" s="1"/>
  <c r="N273" i="5" s="1"/>
  <c r="N274" i="5" s="1"/>
  <c r="N275" i="5" s="1"/>
  <c r="N276" i="5" s="1"/>
  <c r="N277" i="5" s="1"/>
  <c r="N278" i="5" s="1"/>
  <c r="N279" i="5" s="1"/>
  <c r="N280" i="5" s="1"/>
  <c r="N281" i="5" s="1"/>
  <c r="N282" i="5" s="1"/>
  <c r="N283" i="5" s="1"/>
  <c r="L270" i="5"/>
  <c r="L271" i="5" s="1"/>
  <c r="L272" i="5" s="1"/>
  <c r="L273" i="5" s="1"/>
  <c r="L274" i="5" s="1"/>
  <c r="L275" i="5" s="1"/>
  <c r="L276" i="5" s="1"/>
  <c r="L277" i="5" s="1"/>
  <c r="L278" i="5" s="1"/>
  <c r="L279" i="5" s="1"/>
  <c r="L280" i="5" s="1"/>
  <c r="L281" i="5" s="1"/>
  <c r="L282" i="5" s="1"/>
  <c r="L283" i="5" s="1"/>
  <c r="O270" i="5"/>
  <c r="O271" i="5" s="1"/>
  <c r="O272" i="5" s="1"/>
  <c r="O273" i="5" s="1"/>
  <c r="O274" i="5" s="1"/>
  <c r="O275" i="5" s="1"/>
  <c r="O276" i="5" s="1"/>
  <c r="O277" i="5" s="1"/>
  <c r="O278" i="5" s="1"/>
  <c r="O279" i="5" s="1"/>
  <c r="O280" i="5" s="1"/>
  <c r="O281" i="5" s="1"/>
  <c r="O282" i="5" s="1"/>
  <c r="O283" i="5" s="1"/>
  <c r="O63" i="5"/>
  <c r="O64" i="5" s="1"/>
  <c r="O65" i="5" s="1"/>
  <c r="L63" i="5"/>
  <c r="L64" i="5" s="1"/>
  <c r="L65" i="5" s="1"/>
  <c r="L66" i="5" l="1"/>
  <c r="L67" i="5" s="1"/>
  <c r="O66" i="5"/>
  <c r="O67" i="5" s="1"/>
  <c r="O81" i="5" l="1"/>
  <c r="D6" i="2" l="1"/>
  <c r="C9" i="2"/>
  <c r="C8" i="2"/>
  <c r="C6" i="2"/>
  <c r="C5" i="2"/>
  <c r="I236" i="5" l="1"/>
  <c r="I235" i="5"/>
  <c r="I234" i="5"/>
  <c r="I224" i="5"/>
  <c r="I226" i="5"/>
  <c r="I225" i="5"/>
  <c r="I223" i="5"/>
  <c r="I239" i="5"/>
  <c r="I238" i="5"/>
  <c r="I237" i="5"/>
  <c r="I233" i="5"/>
  <c r="I231" i="5"/>
  <c r="I221" i="5"/>
  <c r="I220" i="5"/>
  <c r="I219" i="5"/>
  <c r="I218" i="5"/>
  <c r="I133" i="5"/>
  <c r="I132" i="5"/>
  <c r="I131" i="5"/>
  <c r="I130" i="5"/>
  <c r="I129" i="5"/>
  <c r="I128" i="5"/>
  <c r="I117" i="5"/>
  <c r="I27" i="5"/>
  <c r="I282" i="5"/>
  <c r="I274" i="5"/>
  <c r="I253" i="5"/>
  <c r="I206" i="5"/>
  <c r="I197" i="5"/>
  <c r="I189" i="5"/>
  <c r="I177" i="5"/>
  <c r="I168" i="5"/>
  <c r="I160" i="5"/>
  <c r="I152" i="5"/>
  <c r="I143" i="5"/>
  <c r="I122" i="5"/>
  <c r="I112" i="5"/>
  <c r="I101" i="5"/>
  <c r="I88" i="5"/>
  <c r="I77" i="5"/>
  <c r="I71" i="5"/>
  <c r="I51" i="5"/>
  <c r="I22" i="5"/>
  <c r="I70" i="5"/>
  <c r="I50" i="5"/>
  <c r="I75" i="5"/>
  <c r="I43" i="5"/>
  <c r="I57" i="5"/>
  <c r="I30" i="5"/>
  <c r="I29" i="5"/>
  <c r="I275" i="5"/>
  <c r="I281" i="5"/>
  <c r="I273" i="5"/>
  <c r="I252" i="5"/>
  <c r="I214" i="5"/>
  <c r="I205" i="5"/>
  <c r="I196" i="5"/>
  <c r="I176" i="5"/>
  <c r="I167" i="5"/>
  <c r="I159" i="5"/>
  <c r="I151" i="5"/>
  <c r="I121" i="5"/>
  <c r="I111" i="5"/>
  <c r="I100" i="5"/>
  <c r="I76" i="5"/>
  <c r="I69" i="5"/>
  <c r="I49" i="5"/>
  <c r="I254" i="5"/>
  <c r="I280" i="5"/>
  <c r="I272" i="5"/>
  <c r="I261" i="5"/>
  <c r="I251" i="5"/>
  <c r="I213" i="5"/>
  <c r="I204" i="5"/>
  <c r="I195" i="5"/>
  <c r="I175" i="5"/>
  <c r="I166" i="5"/>
  <c r="I158" i="5"/>
  <c r="I150" i="5"/>
  <c r="I141" i="5"/>
  <c r="I99" i="5"/>
  <c r="I58" i="5"/>
  <c r="I31" i="5"/>
  <c r="I68" i="5"/>
  <c r="I42" i="5"/>
  <c r="I41" i="5"/>
  <c r="I279" i="5"/>
  <c r="I271" i="5"/>
  <c r="I250" i="5"/>
  <c r="I212" i="5"/>
  <c r="I203" i="5"/>
  <c r="I194" i="5"/>
  <c r="I186" i="5"/>
  <c r="I174" i="5"/>
  <c r="I165" i="5"/>
  <c r="I157" i="5"/>
  <c r="I149" i="5"/>
  <c r="I127" i="5"/>
  <c r="I118" i="5"/>
  <c r="I55" i="5"/>
  <c r="I208" i="5"/>
  <c r="I278" i="5"/>
  <c r="I270" i="5"/>
  <c r="I259" i="5"/>
  <c r="I211" i="5"/>
  <c r="I202" i="5"/>
  <c r="I193" i="5"/>
  <c r="I185" i="5"/>
  <c r="I173" i="5"/>
  <c r="I164" i="5"/>
  <c r="I156" i="5"/>
  <c r="I148" i="5"/>
  <c r="I126" i="5"/>
  <c r="I108" i="5"/>
  <c r="I82" i="5"/>
  <c r="I277" i="5"/>
  <c r="I269" i="5"/>
  <c r="I210" i="5"/>
  <c r="I201" i="5"/>
  <c r="I192" i="5"/>
  <c r="I184" i="5"/>
  <c r="I172" i="5"/>
  <c r="I163" i="5"/>
  <c r="I155" i="5"/>
  <c r="I147" i="5"/>
  <c r="I125" i="5"/>
  <c r="I107" i="5"/>
  <c r="I80" i="5"/>
  <c r="I54" i="5"/>
  <c r="I40" i="5"/>
  <c r="I28" i="5"/>
  <c r="I276" i="5"/>
  <c r="I268" i="5"/>
  <c r="I257" i="5"/>
  <c r="I209" i="5"/>
  <c r="I200" i="5"/>
  <c r="I191" i="5"/>
  <c r="I183" i="5"/>
  <c r="I171" i="5"/>
  <c r="I162" i="5"/>
  <c r="I154" i="5"/>
  <c r="I146" i="5"/>
  <c r="I124" i="5"/>
  <c r="I106" i="5"/>
  <c r="I79" i="5"/>
  <c r="I53" i="5"/>
  <c r="I45" i="5"/>
  <c r="I39" i="5"/>
  <c r="I24" i="5"/>
  <c r="I161" i="5"/>
  <c r="I89" i="5"/>
  <c r="I23" i="5"/>
  <c r="I153" i="5"/>
  <c r="I78" i="5"/>
  <c r="I72" i="5"/>
  <c r="I199" i="5"/>
  <c r="I123" i="5"/>
  <c r="I190" i="5"/>
  <c r="I113" i="5"/>
  <c r="I52" i="5"/>
  <c r="I37" i="5"/>
  <c r="I178" i="5"/>
  <c r="I170" i="5"/>
  <c r="I73" i="5" l="1"/>
  <c r="I59" i="5"/>
  <c r="I19" i="5"/>
  <c r="I18" i="5"/>
  <c r="I60" i="5"/>
  <c r="I258" i="5"/>
  <c r="I262" i="5"/>
  <c r="I260" i="5"/>
  <c r="I67" i="5"/>
  <c r="I16" i="5"/>
  <c r="I17" i="5"/>
  <c r="I145" i="5"/>
  <c r="I169" i="5"/>
  <c r="I87" i="5"/>
  <c r="N63" i="5"/>
  <c r="N64" i="5" s="1"/>
  <c r="N65" i="5" s="1"/>
  <c r="M63" i="5"/>
  <c r="M64" i="5" s="1"/>
  <c r="M65" i="5" s="1"/>
  <c r="I116" i="5" l="1"/>
  <c r="I105" i="5"/>
  <c r="I119" i="5"/>
  <c r="I134" i="5"/>
  <c r="I120" i="5" s="1"/>
  <c r="I44" i="5"/>
  <c r="I65" i="5"/>
  <c r="I62" i="5"/>
  <c r="I265" i="5"/>
  <c r="I264" i="5" s="1"/>
  <c r="I247" i="5"/>
  <c r="I74" i="5"/>
  <c r="I110" i="5"/>
  <c r="I109" i="5"/>
  <c r="I115" i="5"/>
  <c r="I114" i="5"/>
  <c r="I138" i="5"/>
  <c r="I256" i="5"/>
  <c r="M66" i="5"/>
  <c r="M67" i="5" s="1"/>
  <c r="N66" i="5"/>
  <c r="N67" i="5" s="1"/>
  <c r="I63" i="5"/>
  <c r="I267" i="5"/>
  <c r="I21" i="5"/>
  <c r="I26" i="5"/>
  <c r="I246" i="5"/>
  <c r="I240" i="5"/>
  <c r="I48" i="5"/>
  <c r="I47" i="5"/>
  <c r="I92" i="5"/>
  <c r="I188" i="5"/>
  <c r="I207" i="5"/>
  <c r="I249" i="5"/>
  <c r="I144" i="5"/>
  <c r="I142" i="5" s="1"/>
  <c r="I232" i="5"/>
  <c r="I61" i="5"/>
  <c r="I230" i="5"/>
  <c r="I66" i="5"/>
  <c r="I98" i="5" l="1"/>
  <c r="I84" i="5"/>
  <c r="I83" i="5"/>
  <c r="I104" i="5"/>
  <c r="I103" i="5" s="1"/>
  <c r="I198" i="5"/>
  <c r="O14" i="5" l="1"/>
  <c r="O15" i="5" s="1"/>
  <c r="O16" i="5" s="1"/>
  <c r="O17" i="5" s="1"/>
  <c r="O18" i="5" s="1"/>
  <c r="O19" i="5" s="1"/>
  <c r="O20" i="5" s="1"/>
  <c r="N14" i="5"/>
  <c r="N15" i="5" s="1"/>
  <c r="N16" i="5" s="1"/>
  <c r="N17" i="5" s="1"/>
  <c r="N18" i="5" s="1"/>
  <c r="N19" i="5" s="1"/>
  <c r="N20" i="5" s="1"/>
  <c r="M14" i="5"/>
  <c r="M15" i="5" s="1"/>
  <c r="M16" i="5" s="1"/>
  <c r="M17" i="5" s="1"/>
  <c r="M18" i="5" s="1"/>
  <c r="M19" i="5" s="1"/>
  <c r="M20" i="5" s="1"/>
  <c r="L14" i="5"/>
  <c r="L15" i="5" s="1"/>
  <c r="L16" i="5" s="1"/>
  <c r="L17" i="5" s="1"/>
  <c r="L18" i="5" s="1"/>
  <c r="L19" i="5" s="1"/>
  <c r="L20" i="5" s="1"/>
  <c r="K14" i="5"/>
  <c r="K15" i="5" s="1"/>
  <c r="A8" i="2"/>
  <c r="A6" i="2"/>
  <c r="P15" i="5" l="1"/>
  <c r="K16" i="5"/>
  <c r="P14" i="5"/>
  <c r="B14" i="2" l="1"/>
  <c r="P16" i="5"/>
  <c r="K17" i="5"/>
  <c r="B13" i="1" l="1"/>
  <c r="P17" i="5"/>
  <c r="K18" i="5"/>
  <c r="K19" i="5" l="1"/>
  <c r="P18" i="5"/>
  <c r="P19" i="5" l="1"/>
  <c r="I93" i="5" l="1"/>
  <c r="I91" i="5"/>
  <c r="I97" i="5"/>
  <c r="K20" i="5"/>
  <c r="I46" i="5"/>
  <c r="I95" i="5" l="1"/>
  <c r="I243" i="5"/>
  <c r="I229" i="5"/>
  <c r="I228" i="5" s="1"/>
  <c r="I15" i="5"/>
  <c r="I14" i="5" s="1"/>
  <c r="C14" i="2" s="1"/>
  <c r="C13" i="1" s="1"/>
  <c r="I242" i="5"/>
  <c r="I140" i="5"/>
  <c r="I139" i="5"/>
  <c r="I38" i="5"/>
  <c r="P20" i="5"/>
  <c r="K21" i="5"/>
  <c r="I35" i="5"/>
  <c r="I227" i="5" l="1"/>
  <c r="E13" i="1"/>
  <c r="F13" i="1"/>
  <c r="M13" i="1"/>
  <c r="O13" i="1"/>
  <c r="V13" i="1"/>
  <c r="U13" i="1"/>
  <c r="N13" i="1"/>
  <c r="T13" i="1"/>
  <c r="I245" i="5"/>
  <c r="I244" i="5"/>
  <c r="I187" i="5"/>
  <c r="I222" i="5"/>
  <c r="I64" i="5"/>
  <c r="K22" i="5"/>
  <c r="P21" i="5"/>
  <c r="I137" i="5"/>
  <c r="I136" i="5" s="1"/>
  <c r="I36" i="5"/>
  <c r="W13" i="1" l="1"/>
  <c r="Y13" i="1" s="1"/>
  <c r="I241" i="5"/>
  <c r="C16" i="2"/>
  <c r="I217" i="5"/>
  <c r="I216" i="5" s="1"/>
  <c r="I96" i="5"/>
  <c r="I94" i="5"/>
  <c r="I85" i="5"/>
  <c r="I86" i="5"/>
  <c r="I56" i="5"/>
  <c r="I34" i="5"/>
  <c r="I182" i="5"/>
  <c r="I181" i="5" s="1"/>
  <c r="B16" i="2"/>
  <c r="P22" i="5"/>
  <c r="K23" i="5"/>
  <c r="I180" i="5" l="1"/>
  <c r="I90" i="5"/>
  <c r="I81" i="5"/>
  <c r="B16" i="1"/>
  <c r="P23" i="5"/>
  <c r="K24" i="5"/>
  <c r="I33" i="5" l="1"/>
  <c r="P24" i="5"/>
  <c r="K25" i="5"/>
  <c r="K26" i="5" l="1"/>
  <c r="P25" i="5"/>
  <c r="P26" i="5" l="1"/>
  <c r="K27" i="5"/>
  <c r="B18" i="2" l="1"/>
  <c r="P27" i="5"/>
  <c r="K28" i="5"/>
  <c r="B19" i="1" l="1"/>
  <c r="P28" i="5"/>
  <c r="K29" i="5"/>
  <c r="K30" i="5" l="1"/>
  <c r="P29" i="5"/>
  <c r="P30" i="5" l="1"/>
  <c r="K31" i="5"/>
  <c r="P31" i="5" l="1"/>
  <c r="K32" i="5"/>
  <c r="P32" i="5" l="1"/>
  <c r="K33" i="5"/>
  <c r="W5" i="1" l="1"/>
  <c r="D5" i="2"/>
  <c r="K34" i="5"/>
  <c r="P33" i="5"/>
  <c r="P34" i="5" l="1"/>
  <c r="K35" i="5"/>
  <c r="P35" i="5" l="1"/>
  <c r="K36" i="5"/>
  <c r="P36" i="5" l="1"/>
  <c r="K37" i="5"/>
  <c r="K38" i="5" l="1"/>
  <c r="P37" i="5"/>
  <c r="P38" i="5" l="1"/>
  <c r="K39" i="5"/>
  <c r="P39" i="5" l="1"/>
  <c r="K40" i="5"/>
  <c r="P40" i="5" l="1"/>
  <c r="K41" i="5"/>
  <c r="K42" i="5" l="1"/>
  <c r="P41" i="5"/>
  <c r="P42" i="5" l="1"/>
  <c r="K43" i="5"/>
  <c r="P43" i="5" l="1"/>
  <c r="K44" i="5"/>
  <c r="P44" i="5" l="1"/>
  <c r="K45" i="5" l="1"/>
  <c r="P45" i="5" l="1"/>
  <c r="K46" i="5" l="1"/>
  <c r="P46" i="5" l="1"/>
  <c r="K47" i="5"/>
  <c r="P47" i="5" l="1"/>
  <c r="K48" i="5" l="1"/>
  <c r="P48" i="5" l="1"/>
  <c r="K49" i="5"/>
  <c r="P49" i="5" l="1"/>
  <c r="K50" i="5"/>
  <c r="K51" i="5" s="1"/>
  <c r="P50" i="5" l="1"/>
  <c r="P51" i="5" l="1"/>
  <c r="K52" i="5"/>
  <c r="K53" i="5" s="1"/>
  <c r="P53" i="5" l="1"/>
  <c r="K54" i="5"/>
  <c r="P52" i="5"/>
  <c r="P54" i="5" l="1"/>
  <c r="K55" i="5"/>
  <c r="P55" i="5" l="1"/>
  <c r="K56" i="5"/>
  <c r="P56" i="5" l="1"/>
  <c r="K57" i="5"/>
  <c r="P57" i="5" l="1"/>
  <c r="K58" i="5"/>
  <c r="P58" i="5" l="1"/>
  <c r="K59" i="5"/>
  <c r="P59" i="5" l="1"/>
  <c r="K60" i="5"/>
  <c r="P60" i="5" l="1"/>
  <c r="K61" i="5"/>
  <c r="P61" i="5" l="1"/>
  <c r="K62" i="5"/>
  <c r="P62" i="5" l="1"/>
  <c r="K63" i="5" l="1"/>
  <c r="K64" i="5" l="1"/>
  <c r="P63" i="5"/>
  <c r="P64" i="5" l="1"/>
  <c r="K65" i="5" l="1"/>
  <c r="K66" i="5" s="1"/>
  <c r="P66" i="5" l="1"/>
  <c r="K67" i="5"/>
  <c r="P65" i="5"/>
  <c r="P67" i="5" l="1"/>
  <c r="K68" i="5" l="1"/>
  <c r="K69" i="5" s="1"/>
  <c r="K70" i="5" l="1"/>
  <c r="K71" i="5" s="1"/>
  <c r="K72" i="5" l="1"/>
  <c r="K73" i="5" l="1"/>
  <c r="K74" i="5" l="1"/>
  <c r="K75" i="5" s="1"/>
  <c r="K76" i="5" l="1"/>
  <c r="K77" i="5" l="1"/>
  <c r="C16" i="1" l="1"/>
  <c r="J16" i="1" s="1"/>
  <c r="F16" i="1" l="1"/>
  <c r="G16" i="1"/>
  <c r="N16" i="1"/>
  <c r="L16" i="1"/>
  <c r="Q16" i="1"/>
  <c r="T16" i="1"/>
  <c r="V16" i="1"/>
  <c r="K16" i="1"/>
  <c r="R16" i="1"/>
  <c r="O16" i="1"/>
  <c r="H16" i="1"/>
  <c r="E16" i="1"/>
  <c r="M16" i="1"/>
  <c r="S16" i="1"/>
  <c r="U16" i="1"/>
  <c r="P16" i="1"/>
  <c r="I16" i="1"/>
  <c r="W16" i="1" l="1"/>
  <c r="Y16" i="1" s="1"/>
  <c r="M256" i="5" l="1"/>
  <c r="M257" i="5" s="1"/>
  <c r="M258" i="5" s="1"/>
  <c r="M259" i="5" s="1"/>
  <c r="M260" i="5" s="1"/>
  <c r="M261" i="5" s="1"/>
  <c r="M262" i="5" s="1"/>
  <c r="M263" i="5" s="1"/>
  <c r="M264" i="5" s="1"/>
  <c r="M265" i="5" s="1"/>
  <c r="M266" i="5" s="1"/>
  <c r="M267" i="5" s="1"/>
  <c r="M268" i="5" s="1"/>
  <c r="M269" i="5" s="1"/>
  <c r="M270" i="5" l="1"/>
  <c r="M271" i="5" s="1"/>
  <c r="M272" i="5" s="1"/>
  <c r="M273" i="5" s="1"/>
  <c r="M274" i="5" s="1"/>
  <c r="M275" i="5" s="1"/>
  <c r="M276" i="5" s="1"/>
  <c r="M277" i="5" s="1"/>
  <c r="M278" i="5" s="1"/>
  <c r="M279" i="5" s="1"/>
  <c r="M280" i="5" s="1"/>
  <c r="M281" i="5" s="1"/>
  <c r="M282" i="5" s="1"/>
  <c r="M283" i="5" s="1"/>
  <c r="B20" i="2"/>
  <c r="B22" i="1" l="1"/>
  <c r="O137" i="5" l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O164" i="5" s="1"/>
  <c r="O165" i="5" s="1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O200" i="5" s="1"/>
  <c r="O201" i="5" s="1"/>
  <c r="O202" i="5" s="1"/>
  <c r="O203" i="5" s="1"/>
  <c r="O204" i="5" s="1"/>
  <c r="O205" i="5" s="1"/>
  <c r="O206" i="5" s="1"/>
  <c r="L68" i="5" l="1"/>
  <c r="L69" i="5" s="1"/>
  <c r="L70" i="5" s="1"/>
  <c r="L71" i="5" s="1"/>
  <c r="L72" i="5" s="1"/>
  <c r="M68" i="5"/>
  <c r="M69" i="5" s="1"/>
  <c r="M70" i="5" s="1"/>
  <c r="M71" i="5" s="1"/>
  <c r="M72" i="5" s="1"/>
  <c r="M73" i="5" s="1"/>
  <c r="M74" i="5" s="1"/>
  <c r="N68" i="5"/>
  <c r="N69" i="5" s="1"/>
  <c r="N70" i="5" s="1"/>
  <c r="N71" i="5" s="1"/>
  <c r="N72" i="5" s="1"/>
  <c r="N73" i="5" s="1"/>
  <c r="N74" i="5" s="1"/>
  <c r="O68" i="5"/>
  <c r="O69" i="5" s="1"/>
  <c r="O70" i="5" s="1"/>
  <c r="O71" i="5" s="1"/>
  <c r="O72" i="5" s="1"/>
  <c r="O73" i="5" s="1"/>
  <c r="O74" i="5" s="1"/>
  <c r="O75" i="5" l="1"/>
  <c r="O76" i="5" s="1"/>
  <c r="O77" i="5" s="1"/>
  <c r="N75" i="5"/>
  <c r="N76" i="5" s="1"/>
  <c r="N77" i="5" s="1"/>
  <c r="M75" i="5"/>
  <c r="M76" i="5" s="1"/>
  <c r="M77" i="5" s="1"/>
  <c r="P68" i="5"/>
  <c r="P72" i="5"/>
  <c r="P71" i="5"/>
  <c r="P70" i="5"/>
  <c r="P69" i="5"/>
  <c r="O78" i="5" l="1"/>
  <c r="O82" i="5" s="1"/>
  <c r="O83" i="5" l="1"/>
  <c r="O84" i="5" s="1"/>
  <c r="O79" i="5"/>
  <c r="O80" i="5" s="1"/>
  <c r="L73" i="5"/>
  <c r="O85" i="5" l="1"/>
  <c r="O86" i="5" s="1"/>
  <c r="O87" i="5" s="1"/>
  <c r="O88" i="5" s="1"/>
  <c r="O89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P73" i="5"/>
  <c r="O117" i="5" l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L74" i="5"/>
  <c r="L75" i="5" s="1"/>
  <c r="O128" i="5" l="1"/>
  <c r="O129" i="5" s="1"/>
  <c r="O130" i="5" s="1"/>
  <c r="O131" i="5" s="1"/>
  <c r="O132" i="5" s="1"/>
  <c r="O133" i="5" s="1"/>
  <c r="O134" i="5" s="1"/>
  <c r="O135" i="5" s="1"/>
  <c r="O136" i="5" s="1"/>
  <c r="L76" i="5"/>
  <c r="P75" i="5"/>
  <c r="P74" i="5"/>
  <c r="L77" i="5" l="1"/>
  <c r="P76" i="5"/>
  <c r="P77" i="5" l="1"/>
  <c r="L78" i="5" l="1"/>
  <c r="L79" i="5" s="1"/>
  <c r="L80" i="5" s="1"/>
  <c r="L81" i="5" s="1"/>
  <c r="L82" i="5" l="1"/>
  <c r="L83" i="5" s="1"/>
  <c r="L84" i="5" l="1"/>
  <c r="L85" i="5" s="1"/>
  <c r="L86" i="5" s="1"/>
  <c r="L87" i="5" l="1"/>
  <c r="L88" i="5" l="1"/>
  <c r="L89" i="5" s="1"/>
  <c r="L90" i="5" s="1"/>
  <c r="L91" i="5" s="1"/>
  <c r="L92" i="5" l="1"/>
  <c r="L93" i="5" s="1"/>
  <c r="L94" i="5" s="1"/>
  <c r="L95" i="5" s="1"/>
  <c r="L96" i="5" s="1"/>
  <c r="L97" i="5" l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K78" i="5"/>
  <c r="K79" i="5" s="1"/>
  <c r="M78" i="5"/>
  <c r="M79" i="5" s="1"/>
  <c r="M80" i="5" s="1"/>
  <c r="M81" i="5" s="1"/>
  <c r="M82" i="5" s="1"/>
  <c r="N78" i="5"/>
  <c r="N79" i="5" s="1"/>
  <c r="N80" i="5" s="1"/>
  <c r="N81" i="5" s="1"/>
  <c r="N82" i="5" s="1"/>
  <c r="L117" i="5" l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N83" i="5"/>
  <c r="N84" i="5" s="1"/>
  <c r="M83" i="5"/>
  <c r="M84" i="5" s="1"/>
  <c r="P79" i="5"/>
  <c r="P78" i="5"/>
  <c r="K80" i="5"/>
  <c r="L128" i="5" l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208" i="5" s="1"/>
  <c r="L209" i="5" s="1"/>
  <c r="L210" i="5" s="1"/>
  <c r="L211" i="5" s="1"/>
  <c r="L212" i="5" s="1"/>
  <c r="L213" i="5" s="1"/>
  <c r="L214" i="5" s="1"/>
  <c r="L215" i="5" s="1"/>
  <c r="M85" i="5"/>
  <c r="M86" i="5" s="1"/>
  <c r="M87" i="5" s="1"/>
  <c r="M88" i="5" s="1"/>
  <c r="M89" i="5" s="1"/>
  <c r="M90" i="5" s="1"/>
  <c r="M91" i="5" s="1"/>
  <c r="N85" i="5"/>
  <c r="N86" i="5" s="1"/>
  <c r="N87" i="5" s="1"/>
  <c r="N88" i="5" s="1"/>
  <c r="N89" i="5" s="1"/>
  <c r="N90" i="5" s="1"/>
  <c r="N91" i="5" s="1"/>
  <c r="K81" i="5"/>
  <c r="P80" i="5"/>
  <c r="L249" i="5" l="1"/>
  <c r="L250" i="5" s="1"/>
  <c r="L251" i="5" s="1"/>
  <c r="L252" i="5" s="1"/>
  <c r="L253" i="5" s="1"/>
  <c r="L254" i="5" s="1"/>
  <c r="L255" i="5" s="1"/>
  <c r="L216" i="5"/>
  <c r="L217" i="5" s="1"/>
  <c r="L218" i="5" s="1"/>
  <c r="L219" i="5" s="1"/>
  <c r="L220" i="5" s="1"/>
  <c r="L221" i="5" s="1"/>
  <c r="L222" i="5" s="1"/>
  <c r="M92" i="5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N92" i="5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P81" i="5"/>
  <c r="L223" i="5" l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M117" i="5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N117" i="5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K82" i="5"/>
  <c r="K83" i="5" s="1"/>
  <c r="P83" i="5" s="1"/>
  <c r="L234" i="5" l="1"/>
  <c r="L235" i="5" s="1"/>
  <c r="L236" i="5" s="1"/>
  <c r="L237" i="5" s="1"/>
  <c r="L238" i="5" s="1"/>
  <c r="L239" i="5" s="1"/>
  <c r="L240" i="5" s="1"/>
  <c r="L241" i="5" s="1"/>
  <c r="L242" i="5" s="1"/>
  <c r="L243" i="5" s="1"/>
  <c r="L244" i="5" s="1"/>
  <c r="L245" i="5" s="1"/>
  <c r="L246" i="5" s="1"/>
  <c r="L247" i="5" s="1"/>
  <c r="L248" i="5" s="1"/>
  <c r="N128" i="5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2" i="5" s="1"/>
  <c r="N213" i="5" s="1"/>
  <c r="N214" i="5" s="1"/>
  <c r="N215" i="5" s="1"/>
  <c r="N249" i="5" s="1"/>
  <c r="N250" i="5" s="1"/>
  <c r="N251" i="5" s="1"/>
  <c r="N252" i="5" s="1"/>
  <c r="N253" i="5" s="1"/>
  <c r="N254" i="5" s="1"/>
  <c r="N255" i="5" s="1"/>
  <c r="M128" i="5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49" i="5" s="1"/>
  <c r="M250" i="5" s="1"/>
  <c r="M251" i="5" s="1"/>
  <c r="M252" i="5" s="1"/>
  <c r="M253" i="5" s="1"/>
  <c r="M254" i="5" s="1"/>
  <c r="M255" i="5" s="1"/>
  <c r="P82" i="5"/>
  <c r="K84" i="5"/>
  <c r="K85" i="5" s="1"/>
  <c r="P85" i="5" l="1"/>
  <c r="K86" i="5"/>
  <c r="P86" i="5" s="1"/>
  <c r="P84" i="5"/>
  <c r="K87" i="5" l="1"/>
  <c r="P87" i="5" s="1"/>
  <c r="K88" i="5" l="1"/>
  <c r="K89" i="5" l="1"/>
  <c r="P88" i="5"/>
  <c r="P89" i="5" l="1"/>
  <c r="K90" i="5" l="1"/>
  <c r="P90" i="5" l="1"/>
  <c r="K91" i="5"/>
  <c r="K92" i="5" s="1"/>
  <c r="P92" i="5" l="1"/>
  <c r="K93" i="5"/>
  <c r="P91" i="5"/>
  <c r="P93" i="5" l="1"/>
  <c r="K94" i="5"/>
  <c r="K95" i="5" l="1"/>
  <c r="P94" i="5"/>
  <c r="P95" i="5" l="1"/>
  <c r="K96" i="5"/>
  <c r="P96" i="5" l="1"/>
  <c r="K97" i="5" l="1"/>
  <c r="P97" i="5" l="1"/>
  <c r="K98" i="5" l="1"/>
  <c r="P98" i="5" l="1"/>
  <c r="K99" i="5" l="1"/>
  <c r="K100" i="5" l="1"/>
  <c r="P99" i="5"/>
  <c r="K101" i="5" l="1"/>
  <c r="P100" i="5"/>
  <c r="P101" i="5" l="1"/>
  <c r="K102" i="5"/>
  <c r="P102" i="5" l="1"/>
  <c r="K103" i="5"/>
  <c r="K104" i="5" l="1"/>
  <c r="P103" i="5"/>
  <c r="K105" i="5" l="1"/>
  <c r="P104" i="5"/>
  <c r="P105" i="5" l="1"/>
  <c r="K106" i="5"/>
  <c r="P106" i="5" l="1"/>
  <c r="K107" i="5"/>
  <c r="K108" i="5" l="1"/>
  <c r="P107" i="5"/>
  <c r="P108" i="5" l="1"/>
  <c r="K109" i="5"/>
  <c r="P109" i="5" l="1"/>
  <c r="K110" i="5"/>
  <c r="K111" i="5" l="1"/>
  <c r="P110" i="5"/>
  <c r="K112" i="5" l="1"/>
  <c r="P111" i="5"/>
  <c r="P112" i="5" l="1"/>
  <c r="K113" i="5"/>
  <c r="P113" i="5" l="1"/>
  <c r="K114" i="5"/>
  <c r="K115" i="5" l="1"/>
  <c r="P114" i="5"/>
  <c r="P115" i="5" l="1"/>
  <c r="K116" i="5"/>
  <c r="K117" i="5" s="1"/>
  <c r="P117" i="5" s="1"/>
  <c r="P116" i="5" l="1"/>
  <c r="K118" i="5"/>
  <c r="P118" i="5" l="1"/>
  <c r="K119" i="5"/>
  <c r="K120" i="5" l="1"/>
  <c r="P119" i="5"/>
  <c r="K121" i="5" l="1"/>
  <c r="P120" i="5"/>
  <c r="P121" i="5" l="1"/>
  <c r="K122" i="5"/>
  <c r="P122" i="5" l="1"/>
  <c r="K123" i="5"/>
  <c r="P123" i="5" l="1"/>
  <c r="K124" i="5"/>
  <c r="P124" i="5" l="1"/>
  <c r="K125" i="5"/>
  <c r="K126" i="5" l="1"/>
  <c r="P125" i="5"/>
  <c r="P126" i="5" l="1"/>
  <c r="K127" i="5"/>
  <c r="K128" i="5" s="1"/>
  <c r="P128" i="5" l="1"/>
  <c r="K129" i="5"/>
  <c r="P127" i="5"/>
  <c r="P129" i="5" l="1"/>
  <c r="K130" i="5"/>
  <c r="P130" i="5" l="1"/>
  <c r="K131" i="5"/>
  <c r="P131" i="5" l="1"/>
  <c r="K132" i="5"/>
  <c r="P132" i="5" l="1"/>
  <c r="K133" i="5"/>
  <c r="P133" i="5" l="1"/>
  <c r="K134" i="5"/>
  <c r="P134" i="5" l="1"/>
  <c r="K135" i="5" l="1"/>
  <c r="K136" i="5" l="1"/>
  <c r="P135" i="5"/>
  <c r="P136" i="5" l="1"/>
  <c r="K137" i="5"/>
  <c r="P137" i="5" l="1"/>
  <c r="K138" i="5"/>
  <c r="P138" i="5" l="1"/>
  <c r="K139" i="5"/>
  <c r="K140" i="5" l="1"/>
  <c r="P139" i="5"/>
  <c r="P140" i="5" l="1"/>
  <c r="K141" i="5" l="1"/>
  <c r="P141" i="5" s="1"/>
  <c r="K142" i="5" l="1"/>
  <c r="P142" i="5" l="1"/>
  <c r="K143" i="5"/>
  <c r="K144" i="5" l="1"/>
  <c r="P143" i="5"/>
  <c r="P144" i="5" l="1"/>
  <c r="K145" i="5"/>
  <c r="P145" i="5" l="1"/>
  <c r="K146" i="5"/>
  <c r="P146" i="5" l="1"/>
  <c r="K147" i="5" l="1"/>
  <c r="K148" i="5" l="1"/>
  <c r="P147" i="5"/>
  <c r="P148" i="5" l="1"/>
  <c r="K149" i="5"/>
  <c r="P149" i="5" l="1"/>
  <c r="K150" i="5"/>
  <c r="K151" i="5" l="1"/>
  <c r="P150" i="5"/>
  <c r="P151" i="5" l="1"/>
  <c r="K152" i="5"/>
  <c r="P152" i="5" l="1"/>
  <c r="K153" i="5"/>
  <c r="P153" i="5" l="1"/>
  <c r="K154" i="5" l="1"/>
  <c r="K155" i="5" l="1"/>
  <c r="P154" i="5"/>
  <c r="P155" i="5" l="1"/>
  <c r="K156" i="5"/>
  <c r="K157" i="5" l="1"/>
  <c r="P156" i="5"/>
  <c r="P157" i="5" l="1"/>
  <c r="K158" i="5"/>
  <c r="P158" i="5" l="1"/>
  <c r="K159" i="5" l="1"/>
  <c r="P159" i="5" l="1"/>
  <c r="K160" i="5"/>
  <c r="K161" i="5" l="1"/>
  <c r="P160" i="5"/>
  <c r="P161" i="5" l="1"/>
  <c r="K162" i="5" l="1"/>
  <c r="P162" i="5" l="1"/>
  <c r="K163" i="5" l="1"/>
  <c r="P163" i="5" l="1"/>
  <c r="K164" i="5"/>
  <c r="P164" i="5" l="1"/>
  <c r="K165" i="5"/>
  <c r="P165" i="5" l="1"/>
  <c r="K166" i="5"/>
  <c r="K167" i="5" l="1"/>
  <c r="P166" i="5"/>
  <c r="K168" i="5" l="1"/>
  <c r="P167" i="5"/>
  <c r="P168" i="5" l="1"/>
  <c r="K169" i="5"/>
  <c r="P169" i="5" l="1"/>
  <c r="K170" i="5"/>
  <c r="P170" i="5" l="1"/>
  <c r="K171" i="5"/>
  <c r="P171" i="5" l="1"/>
  <c r="K172" i="5"/>
  <c r="P172" i="5" l="1"/>
  <c r="K173" i="5"/>
  <c r="P173" i="5" l="1"/>
  <c r="K174" i="5"/>
  <c r="P174" i="5" l="1"/>
  <c r="K175" i="5"/>
  <c r="K176" i="5" l="1"/>
  <c r="P175" i="5"/>
  <c r="K177" i="5" l="1"/>
  <c r="P176" i="5"/>
  <c r="P177" i="5" l="1"/>
  <c r="K178" i="5"/>
  <c r="P178" i="5" l="1"/>
  <c r="K179" i="5"/>
  <c r="P179" i="5" l="1"/>
  <c r="K180" i="5"/>
  <c r="K181" i="5" l="1"/>
  <c r="P180" i="5"/>
  <c r="K182" i="5" l="1"/>
  <c r="P181" i="5"/>
  <c r="P182" i="5" l="1"/>
  <c r="K183" i="5"/>
  <c r="K184" i="5" l="1"/>
  <c r="P183" i="5"/>
  <c r="P184" i="5" l="1"/>
  <c r="K185" i="5"/>
  <c r="P185" i="5" l="1"/>
  <c r="K186" i="5"/>
  <c r="P186" i="5" l="1"/>
  <c r="K187" i="5" l="1"/>
  <c r="K188" i="5" l="1"/>
  <c r="P187" i="5"/>
  <c r="P188" i="5" l="1"/>
  <c r="K189" i="5"/>
  <c r="P189" i="5" l="1"/>
  <c r="K190" i="5"/>
  <c r="P190" i="5" l="1"/>
  <c r="K191" i="5"/>
  <c r="P191" i="5" l="1"/>
  <c r="K192" i="5" l="1"/>
  <c r="P192" i="5" l="1"/>
  <c r="K193" i="5"/>
  <c r="P193" i="5" l="1"/>
  <c r="K194" i="5"/>
  <c r="P194" i="5" l="1"/>
  <c r="K195" i="5"/>
  <c r="K196" i="5" l="1"/>
  <c r="P195" i="5"/>
  <c r="P196" i="5" l="1"/>
  <c r="K197" i="5"/>
  <c r="K198" i="5" l="1"/>
  <c r="P197" i="5"/>
  <c r="P198" i="5" l="1"/>
  <c r="K199" i="5"/>
  <c r="P199" i="5" l="1"/>
  <c r="K200" i="5"/>
  <c r="P200" i="5" l="1"/>
  <c r="K201" i="5"/>
  <c r="P201" i="5" l="1"/>
  <c r="K202" i="5"/>
  <c r="K203" i="5" l="1"/>
  <c r="P202" i="5"/>
  <c r="P203" i="5" l="1"/>
  <c r="K204" i="5"/>
  <c r="K205" i="5" l="1"/>
  <c r="P204" i="5"/>
  <c r="P205" i="5" l="1"/>
  <c r="K206" i="5"/>
  <c r="K207" i="5" s="1"/>
  <c r="K208" i="5" l="1"/>
  <c r="P207" i="5"/>
  <c r="P206" i="5"/>
  <c r="K209" i="5" l="1"/>
  <c r="P208" i="5"/>
  <c r="P209" i="5" l="1"/>
  <c r="K210" i="5"/>
  <c r="P210" i="5" l="1"/>
  <c r="K211" i="5"/>
  <c r="K212" i="5" l="1"/>
  <c r="P211" i="5"/>
  <c r="P212" i="5" l="1"/>
  <c r="K213" i="5"/>
  <c r="P213" i="5" l="1"/>
  <c r="K214" i="5"/>
  <c r="P214" i="5" l="1"/>
  <c r="K215" i="5" l="1"/>
  <c r="P215" i="5" l="1"/>
  <c r="K216" i="5"/>
  <c r="I284" i="5"/>
  <c r="C55" i="1" s="1"/>
  <c r="W55" i="1" s="1"/>
  <c r="P216" i="5" l="1"/>
  <c r="K217" i="5"/>
  <c r="I286" i="5"/>
  <c r="C37" i="2" s="1"/>
  <c r="P217" i="5" l="1"/>
  <c r="K218" i="5"/>
  <c r="P218" i="5" l="1"/>
  <c r="K219" i="5"/>
  <c r="P219" i="5" l="1"/>
  <c r="K220" i="5"/>
  <c r="P220" i="5" l="1"/>
  <c r="K221" i="5"/>
  <c r="P221" i="5" l="1"/>
  <c r="K222" i="5"/>
  <c r="K223" i="5" s="1"/>
  <c r="P223" i="5" l="1"/>
  <c r="K224" i="5"/>
  <c r="P222" i="5"/>
  <c r="P224" i="5" l="1"/>
  <c r="K225" i="5"/>
  <c r="P225" i="5" l="1"/>
  <c r="K226" i="5"/>
  <c r="P226" i="5" l="1"/>
  <c r="K227" i="5"/>
  <c r="P227" i="5" l="1"/>
  <c r="K228" i="5"/>
  <c r="P228" i="5" l="1"/>
  <c r="K229" i="5"/>
  <c r="P229" i="5" l="1"/>
  <c r="K230" i="5"/>
  <c r="P230" i="5" l="1"/>
  <c r="K231" i="5"/>
  <c r="P231" i="5" l="1"/>
  <c r="K232" i="5"/>
  <c r="P232" i="5" l="1"/>
  <c r="K233" i="5"/>
  <c r="K234" i="5" s="1"/>
  <c r="P234" i="5" l="1"/>
  <c r="K235" i="5"/>
  <c r="P233" i="5"/>
  <c r="P235" i="5" l="1"/>
  <c r="K236" i="5"/>
  <c r="P236" i="5" l="1"/>
  <c r="K237" i="5"/>
  <c r="P237" i="5" l="1"/>
  <c r="K238" i="5"/>
  <c r="P238" i="5" l="1"/>
  <c r="K239" i="5"/>
  <c r="P239" i="5" l="1"/>
  <c r="K240" i="5"/>
  <c r="P240" i="5" l="1"/>
  <c r="K241" i="5"/>
  <c r="P241" i="5" l="1"/>
  <c r="K242" i="5"/>
  <c r="B22" i="2"/>
  <c r="B25" i="1" s="1"/>
  <c r="B26" i="2"/>
  <c r="B31" i="1" s="1"/>
  <c r="B24" i="2"/>
  <c r="B28" i="1" s="1"/>
  <c r="P242" i="5" l="1"/>
  <c r="K243" i="5"/>
  <c r="P243" i="5" l="1"/>
  <c r="K244" i="5"/>
  <c r="P244" i="5" l="1"/>
  <c r="K245" i="5"/>
  <c r="P245" i="5" l="1"/>
  <c r="K246" i="5"/>
  <c r="P246" i="5" l="1"/>
  <c r="K247" i="5"/>
  <c r="P247" i="5" l="1"/>
  <c r="K248" i="5" l="1"/>
  <c r="P248" i="5" l="1"/>
  <c r="K249" i="5"/>
  <c r="P249" i="5" l="1"/>
  <c r="K250" i="5"/>
  <c r="K251" i="5" l="1"/>
  <c r="P250" i="5"/>
  <c r="P251" i="5" l="1"/>
  <c r="K252" i="5"/>
  <c r="P252" i="5" l="1"/>
  <c r="K253" i="5"/>
  <c r="K254" i="5" l="1"/>
  <c r="P253" i="5"/>
  <c r="P254" i="5" l="1"/>
  <c r="K255" i="5"/>
  <c r="P255" i="5" l="1"/>
  <c r="K256" i="5"/>
  <c r="P256" i="5" l="1"/>
  <c r="K257" i="5"/>
  <c r="P257" i="5" l="1"/>
  <c r="K258" i="5"/>
  <c r="P258" i="5" l="1"/>
  <c r="K259" i="5"/>
  <c r="P259" i="5" l="1"/>
  <c r="K260" i="5"/>
  <c r="P260" i="5" l="1"/>
  <c r="K261" i="5"/>
  <c r="P261" i="5" l="1"/>
  <c r="K262" i="5"/>
  <c r="P262" i="5" l="1"/>
  <c r="K263" i="5"/>
  <c r="P263" i="5" l="1"/>
  <c r="K264" i="5"/>
  <c r="P264" i="5" l="1"/>
  <c r="K265" i="5"/>
  <c r="P265" i="5" l="1"/>
  <c r="K266" i="5"/>
  <c r="P266" i="5" l="1"/>
  <c r="K267" i="5"/>
  <c r="P267" i="5" l="1"/>
  <c r="K268" i="5"/>
  <c r="P268" i="5" l="1"/>
  <c r="K269" i="5"/>
  <c r="P269" i="5" l="1"/>
  <c r="K270" i="5"/>
  <c r="K271" i="5" l="1"/>
  <c r="P270" i="5"/>
  <c r="P271" i="5" l="1"/>
  <c r="K272" i="5"/>
  <c r="P272" i="5" l="1"/>
  <c r="K273" i="5"/>
  <c r="P273" i="5" l="1"/>
  <c r="K274" i="5"/>
  <c r="P274" i="5" l="1"/>
  <c r="K275" i="5"/>
  <c r="P275" i="5" l="1"/>
  <c r="K276" i="5"/>
  <c r="P276" i="5" l="1"/>
  <c r="K277" i="5"/>
  <c r="P277" i="5" l="1"/>
  <c r="K278" i="5"/>
  <c r="P278" i="5" l="1"/>
  <c r="K279" i="5"/>
  <c r="P279" i="5" l="1"/>
  <c r="K280" i="5"/>
  <c r="P280" i="5" l="1"/>
  <c r="K281" i="5"/>
  <c r="P281" i="5" l="1"/>
  <c r="K282" i="5"/>
  <c r="P282" i="5" l="1"/>
  <c r="C34" i="2" s="1"/>
  <c r="C30" i="2" l="1"/>
  <c r="C32" i="2"/>
  <c r="C26" i="2"/>
  <c r="C31" i="1" s="1"/>
  <c r="F31" i="1" s="1"/>
  <c r="C28" i="2"/>
  <c r="C22" i="2"/>
  <c r="C25" i="1" s="1"/>
  <c r="J25" i="1" s="1"/>
  <c r="C24" i="2"/>
  <c r="C28" i="1" s="1"/>
  <c r="C18" i="2"/>
  <c r="C19" i="1" s="1"/>
  <c r="C20" i="2"/>
  <c r="C22" i="1" s="1"/>
  <c r="K283" i="5"/>
  <c r="P283" i="5" s="1"/>
  <c r="M31" i="1" l="1"/>
  <c r="F25" i="1"/>
  <c r="K31" i="1"/>
  <c r="E31" i="1"/>
  <c r="J31" i="1"/>
  <c r="P31" i="1"/>
  <c r="O31" i="1"/>
  <c r="T31" i="1"/>
  <c r="Q31" i="1"/>
  <c r="N31" i="1"/>
  <c r="R25" i="1"/>
  <c r="L31" i="1"/>
  <c r="S31" i="1"/>
  <c r="R31" i="1"/>
  <c r="U25" i="1"/>
  <c r="L25" i="1"/>
  <c r="V25" i="1"/>
  <c r="Q25" i="1"/>
  <c r="S25" i="1"/>
  <c r="P25" i="1"/>
  <c r="E25" i="1"/>
  <c r="K25" i="1"/>
  <c r="O25" i="1"/>
  <c r="N25" i="1"/>
  <c r="M25" i="1"/>
  <c r="T25" i="1"/>
  <c r="F28" i="1"/>
  <c r="E28" i="1"/>
  <c r="T28" i="1"/>
  <c r="Q28" i="1"/>
  <c r="K28" i="1"/>
  <c r="U28" i="1"/>
  <c r="M28" i="1"/>
  <c r="V28" i="1"/>
  <c r="S28" i="1"/>
  <c r="L28" i="1"/>
  <c r="J28" i="1"/>
  <c r="R28" i="1"/>
  <c r="N28" i="1"/>
  <c r="P28" i="1"/>
  <c r="O28" i="1"/>
  <c r="R22" i="1"/>
  <c r="O22" i="1"/>
  <c r="H22" i="1"/>
  <c r="F22" i="1"/>
  <c r="K22" i="1"/>
  <c r="I22" i="1"/>
  <c r="I46" i="1" s="1"/>
  <c r="I48" i="1" s="1"/>
  <c r="E22" i="1"/>
  <c r="V22" i="1"/>
  <c r="Q22" i="1"/>
  <c r="S22" i="1"/>
  <c r="T22" i="1"/>
  <c r="J22" i="1"/>
  <c r="J46" i="1" s="1"/>
  <c r="J48" i="1" s="1"/>
  <c r="P22" i="1"/>
  <c r="M22" i="1"/>
  <c r="L22" i="1"/>
  <c r="U22" i="1"/>
  <c r="N22" i="1"/>
  <c r="L19" i="1"/>
  <c r="H19" i="1"/>
  <c r="H46" i="1" s="1"/>
  <c r="H48" i="1" s="1"/>
  <c r="T19" i="1"/>
  <c r="U19" i="1"/>
  <c r="G19" i="1"/>
  <c r="G46" i="1" s="1"/>
  <c r="G48" i="1" s="1"/>
  <c r="V19" i="1"/>
  <c r="F19" i="1"/>
  <c r="E19" i="1"/>
  <c r="N19" i="1"/>
  <c r="K19" i="1"/>
  <c r="O19" i="1"/>
  <c r="M19" i="1"/>
  <c r="C37" i="1"/>
  <c r="B32" i="2"/>
  <c r="B40" i="1" s="1"/>
  <c r="B30" i="2"/>
  <c r="B37" i="1" s="1"/>
  <c r="B28" i="2"/>
  <c r="B34" i="1" s="1"/>
  <c r="C36" i="2"/>
  <c r="B34" i="2"/>
  <c r="B43" i="1" s="1"/>
  <c r="W31" i="1" l="1"/>
  <c r="Y31" i="1" s="1"/>
  <c r="P46" i="1"/>
  <c r="P48" i="1" s="1"/>
  <c r="Q46" i="1"/>
  <c r="Q48" i="1" s="1"/>
  <c r="W25" i="1"/>
  <c r="Y25" i="1" s="1"/>
  <c r="D18" i="2"/>
  <c r="D26" i="2"/>
  <c r="K46" i="1"/>
  <c r="K48" i="1" s="1"/>
  <c r="L46" i="1"/>
  <c r="L48" i="1" s="1"/>
  <c r="W28" i="1"/>
  <c r="Y28" i="1" s="1"/>
  <c r="D20" i="2"/>
  <c r="D16" i="2"/>
  <c r="D30" i="2"/>
  <c r="D22" i="2"/>
  <c r="D24" i="2"/>
  <c r="D14" i="2"/>
  <c r="W22" i="1"/>
  <c r="Y22" i="1" s="1"/>
  <c r="W19" i="1"/>
  <c r="Y19" i="1" s="1"/>
  <c r="C40" i="1"/>
  <c r="D32" i="2"/>
  <c r="D34" i="2"/>
  <c r="C43" i="1"/>
  <c r="C34" i="1"/>
  <c r="D28" i="2"/>
  <c r="U37" i="1"/>
  <c r="T37" i="1"/>
  <c r="W37" i="1" l="1"/>
  <c r="D36" i="2"/>
  <c r="O43" i="1"/>
  <c r="U43" i="1"/>
  <c r="E43" i="1"/>
  <c r="V43" i="1"/>
  <c r="T43" i="1"/>
  <c r="E34" i="1"/>
  <c r="V34" i="1"/>
  <c r="N34" i="1"/>
  <c r="N46" i="1" s="1"/>
  <c r="O34" i="1"/>
  <c r="S34" i="1"/>
  <c r="S46" i="1" s="1"/>
  <c r="F34" i="1"/>
  <c r="F46" i="1" s="1"/>
  <c r="R34" i="1"/>
  <c r="R46" i="1" s="1"/>
  <c r="U34" i="1"/>
  <c r="M34" i="1"/>
  <c r="M46" i="1" s="1"/>
  <c r="T34" i="1"/>
  <c r="U40" i="1"/>
  <c r="T40" i="1"/>
  <c r="W40" i="1" l="1"/>
  <c r="W34" i="1"/>
  <c r="Y34" i="1" s="1"/>
  <c r="R48" i="1"/>
  <c r="F48" i="1"/>
  <c r="V46" i="1"/>
  <c r="S48" i="1"/>
  <c r="E46" i="1"/>
  <c r="W43" i="1"/>
  <c r="Y43" i="1" s="1"/>
  <c r="M48" i="1"/>
  <c r="U46" i="1"/>
  <c r="N48" i="1"/>
  <c r="T46" i="1"/>
  <c r="T48" i="1" s="1"/>
  <c r="O46" i="1"/>
  <c r="U48" i="1" l="1"/>
  <c r="W46" i="1"/>
  <c r="O47" i="1" s="1"/>
  <c r="E48" i="1"/>
  <c r="O48" i="1"/>
  <c r="V48" i="1"/>
  <c r="E50" i="1" l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W48" i="1"/>
  <c r="E49" i="1" s="1"/>
  <c r="E51" i="1" s="1"/>
  <c r="T47" i="1"/>
  <c r="D25" i="1"/>
  <c r="K47" i="1"/>
  <c r="J47" i="1"/>
  <c r="D16" i="1"/>
  <c r="P47" i="1"/>
  <c r="D22" i="1"/>
  <c r="H47" i="1"/>
  <c r="Q47" i="1"/>
  <c r="D13" i="1"/>
  <c r="I47" i="1"/>
  <c r="D19" i="1"/>
  <c r="G47" i="1"/>
  <c r="D31" i="1"/>
  <c r="C57" i="1"/>
  <c r="L47" i="1"/>
  <c r="D28" i="1"/>
  <c r="D37" i="1"/>
  <c r="D34" i="1"/>
  <c r="D43" i="1"/>
  <c r="D40" i="1"/>
  <c r="R47" i="1"/>
  <c r="N47" i="1"/>
  <c r="S47" i="1"/>
  <c r="M47" i="1"/>
  <c r="F47" i="1"/>
  <c r="U47" i="1"/>
  <c r="V47" i="1"/>
  <c r="E47" i="1"/>
  <c r="O49" i="1" l="1"/>
  <c r="U49" i="1"/>
  <c r="T49" i="1"/>
  <c r="I49" i="1"/>
  <c r="K49" i="1"/>
  <c r="P49" i="1"/>
  <c r="J49" i="1"/>
  <c r="Q49" i="1"/>
  <c r="H49" i="1"/>
  <c r="G49" i="1"/>
  <c r="L49" i="1"/>
  <c r="M49" i="1"/>
  <c r="S49" i="1"/>
  <c r="R49" i="1"/>
  <c r="F49" i="1"/>
  <c r="F51" i="1" s="1"/>
  <c r="N49" i="1"/>
  <c r="V49" i="1"/>
  <c r="G51" i="1" l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<sst xmlns="http://schemas.openxmlformats.org/spreadsheetml/2006/main" count="1528" uniqueCount="749">
  <si>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</si>
  <si>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</si>
  <si>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</si>
  <si>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</si>
  <si>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</si>
  <si>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</si>
  <si>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</si>
  <si>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</si>
  <si>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</si>
  <si>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</si>
  <si>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</si>
  <si>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</si>
  <si>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</si>
  <si>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</si>
  <si>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B</t>
  </si>
  <si>
    <t>C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</si>
  <si>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</si>
  <si>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</si>
  <si>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</si>
  <si>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</si>
  <si>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</si>
  <si>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</si>
  <si>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</si>
  <si>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</si>
  <si>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</si>
  <si>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</si>
  <si>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</si>
  <si>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</si>
  <si>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</si>
  <si>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</si>
  <si>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</si>
  <si>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</si>
  <si>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</si>
  <si>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</si>
  <si>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</si>
  <si>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</si>
  <si>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</si>
  <si>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</si>
  <si>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</si>
  <si>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</si>
  <si>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</si>
  <si>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</si>
  <si>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PREÇO TOTAL</t>
  </si>
  <si>
    <t>PERCENTUAL</t>
  </si>
  <si>
    <t>Válvula de retenção tipo portinhola simples em ferro fundido, flangeada, DN= 6´</t>
  </si>
  <si>
    <t>Recarga de extintor de pó químico seco</t>
  </si>
  <si>
    <t>Recarga de extintor de gás carbônico</t>
  </si>
  <si>
    <t>Recarga de extintor de água pressurizada</t>
  </si>
  <si>
    <t>Painel repetidor de detecção e alarme de incêndio tipo endereçável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</si>
  <si>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</si>
  <si>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</si>
  <si>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</si>
  <si>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</si>
  <si>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</si>
  <si>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</si>
  <si>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</si>
  <si>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hélice contínua em solo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</si>
  <si>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</si>
  <si>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</si>
  <si>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</si>
  <si>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</si>
  <si>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</si>
  <si>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</si>
  <si>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</si>
  <si>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</si>
  <si>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</si>
  <si>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</si>
  <si>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</si>
  <si>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</si>
  <si>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</si>
  <si>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</si>
  <si>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</si>
  <si>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</si>
  <si>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</si>
  <si>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</si>
  <si>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</si>
  <si>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</si>
  <si>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</si>
  <si>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</si>
  <si>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</si>
  <si>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</si>
  <si>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</si>
  <si>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</si>
  <si>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</si>
  <si>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</si>
  <si>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</si>
  <si>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</si>
  <si>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</si>
  <si>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</si>
  <si>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</si>
  <si>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</si>
  <si>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</si>
  <si>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</si>
  <si>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</si>
  <si>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</si>
  <si>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</si>
  <si>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</si>
  <si>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</si>
  <si>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</si>
  <si>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</si>
  <si>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</si>
  <si>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</si>
  <si>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</si>
  <si>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</si>
  <si>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</si>
  <si>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</si>
  <si>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</si>
  <si>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</si>
  <si>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</si>
  <si>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12.12.010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</si>
  <si>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</si>
  <si>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</si>
  <si>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</si>
  <si>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</si>
  <si>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</si>
  <si>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</si>
  <si>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</si>
  <si>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</si>
  <si>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</si>
  <si>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</si>
  <si>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</si>
  <si>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</si>
  <si>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</si>
  <si>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</si>
  <si>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</si>
  <si>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</si>
  <si>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</si>
  <si>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</si>
  <si>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</si>
  <si>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</si>
  <si>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</si>
  <si>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</si>
  <si>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</si>
  <si>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</si>
  <si>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</si>
  <si>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</si>
  <si>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</si>
  <si>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</si>
  <si>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</si>
  <si>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</si>
  <si>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</si>
  <si>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</si>
  <si>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</si>
  <si>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38.04.120</t>
  </si>
  <si>
    <t>38.04.140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</si>
  <si>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</si>
  <si>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</si>
  <si>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</si>
  <si>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</si>
  <si>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</si>
  <si>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</si>
  <si>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</si>
  <si>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</si>
  <si>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</si>
  <si>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</si>
  <si>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</si>
  <si>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</si>
  <si>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</si>
  <si>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</si>
  <si>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</si>
  <si>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</si>
  <si>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</si>
  <si>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</si>
  <si>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</si>
  <si>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</si>
  <si>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</si>
  <si>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</si>
  <si>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</si>
  <si>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</si>
  <si>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</si>
  <si>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</si>
  <si>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</si>
  <si>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</si>
  <si>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</si>
  <si>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</si>
  <si>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</si>
  <si>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</si>
  <si>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</si>
  <si>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</si>
  <si>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</si>
  <si>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</si>
  <si>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</si>
  <si>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</si>
  <si>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</si>
  <si>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</si>
  <si>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</si>
  <si>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</si>
  <si>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</si>
  <si>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</si>
  <si>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</si>
  <si>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</si>
  <si>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</si>
  <si>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</si>
  <si>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</si>
  <si>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</si>
  <si>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</si>
  <si>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</si>
  <si>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</si>
  <si>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</si>
  <si>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</si>
  <si>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</si>
  <si>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</si>
  <si>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</si>
  <si>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</si>
  <si>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</si>
  <si>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</si>
  <si>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</si>
  <si>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</si>
  <si>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</si>
  <si>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</si>
  <si>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</si>
  <si>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</si>
  <si>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</si>
  <si>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</si>
  <si>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</si>
  <si>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</si>
  <si>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</si>
  <si>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47.06.051</t>
  </si>
  <si>
    <t>47.06.340</t>
  </si>
  <si>
    <t>Válvula de gaveta em ferro fundido, haste ascendente com flange, classe 125 libras, DN= 6´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</si>
  <si>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</si>
  <si>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</si>
  <si>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</si>
  <si>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</si>
  <si>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</si>
  <si>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</si>
  <si>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</si>
  <si>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</si>
  <si>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</si>
  <si>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</si>
  <si>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</si>
  <si>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</si>
  <si>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</si>
  <si>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</si>
  <si>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</si>
  <si>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</si>
  <si>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</si>
  <si>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</si>
  <si>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</si>
  <si>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50.02.020</t>
  </si>
  <si>
    <t>50.05.022</t>
  </si>
  <si>
    <t>Destravador magnético (eletroímã) para porta corta-fogo de 24 Vcc</t>
  </si>
  <si>
    <t>50.05.210</t>
  </si>
  <si>
    <t>50.05.230</t>
  </si>
  <si>
    <t>50.05.430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</si>
  <si>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</si>
  <si>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</si>
  <si>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</si>
  <si>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</si>
  <si>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</si>
  <si>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50.10.030</t>
  </si>
  <si>
    <t>Extintor sobre rodas de gás carbônico - capacidade de 10 kg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</si>
  <si>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</si>
  <si>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</si>
  <si>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</si>
  <si>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</si>
  <si>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</si>
  <si>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</si>
  <si>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</si>
  <si>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</si>
  <si>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</si>
  <si>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</si>
  <si>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</si>
  <si>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</si>
  <si>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</si>
  <si>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</si>
  <si>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</si>
  <si>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</si>
  <si>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</si>
  <si>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</si>
  <si>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un   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</si>
  <si>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</si>
  <si>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</si>
  <si>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</si>
  <si>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</si>
  <si>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</si>
  <si>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</si>
  <si>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</si>
  <si>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</si>
  <si>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</si>
  <si>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</si>
  <si>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</si>
  <si>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</si>
  <si>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</si>
  <si>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</si>
  <si>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</si>
  <si>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</si>
  <si>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</si>
  <si>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</si>
  <si>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Engenheiro eletricista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</si>
  <si>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</si>
  <si>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</si>
  <si>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</si>
  <si>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</si>
  <si>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</si>
  <si>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</si>
  <si>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</si>
  <si>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</si>
  <si>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</si>
  <si>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</si>
  <si>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</si>
  <si>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</si>
  <si>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</si>
  <si>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</si>
  <si>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</si>
  <si>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</si>
  <si>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</si>
  <si>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</si>
  <si>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</si>
  <si>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</si>
  <si>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2´ com acessórios</t>
  </si>
  <si>
    <t>Eletroduto galvanizado conforme NBR13057 -  2 1/2´ com acessórios</t>
  </si>
  <si>
    <t>Bico de sprinkler tipo pendente com rompimento da ampola a 68°C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</si>
  <si>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</si>
  <si>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</si>
  <si>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</si>
  <si>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</si>
  <si>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</si>
  <si>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</si>
  <si>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HID.003A</t>
  </si>
  <si>
    <t>Registro de recalque para o corpo de bombeiros, duplo no passeio , completo com caixa e válvula.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</si>
  <si>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</si>
  <si>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</si>
  <si>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</si>
  <si>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</si>
  <si>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</si>
  <si>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</si>
  <si>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</si>
  <si>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</si>
  <si>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</si>
  <si>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</si>
  <si>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</si>
  <si>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</si>
  <si>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</si>
  <si>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</si>
  <si>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</si>
  <si>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</si>
  <si>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</si>
  <si>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</si>
  <si>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</si>
  <si>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</si>
  <si>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</si>
  <si>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</si>
  <si>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</si>
  <si>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</si>
  <si>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</si>
  <si>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</si>
  <si>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</si>
  <si>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</si>
  <si>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</si>
  <si>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</si>
  <si>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</si>
  <si>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MÊS 09</t>
  </si>
  <si>
    <t>MÊS 10</t>
  </si>
  <si>
    <t>MÊS 11</t>
  </si>
  <si>
    <t>MÊS 12</t>
  </si>
  <si>
    <t>10.0</t>
  </si>
  <si>
    <t>CIV.300</t>
  </si>
  <si>
    <t>ACOMPANHAMENTO VISTORIAS</t>
  </si>
  <si>
    <t>CIV.025</t>
  </si>
  <si>
    <t xml:space="preserve">Reforço estrutural metálico 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</si>
  <si>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</si>
  <si>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</si>
  <si>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</si>
  <si>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</si>
  <si>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</si>
  <si>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</si>
  <si>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</si>
  <si>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</si>
  <si>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</si>
  <si>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</si>
  <si>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</si>
  <si>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</si>
  <si>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CIV.019</t>
  </si>
  <si>
    <t>Vedação de furos em shafts com manta fire stop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</si>
  <si>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</si>
  <si>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</si>
  <si>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</si>
  <si>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</si>
  <si>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HID.015</t>
  </si>
  <si>
    <t>HID.016</t>
  </si>
  <si>
    <t>Elevador de emergência dimensões da cabine: 1,40x2,20m</t>
  </si>
  <si>
    <t>CLI.281</t>
  </si>
  <si>
    <t>CLI.286</t>
  </si>
  <si>
    <t>CLI.112</t>
  </si>
  <si>
    <t>Item gi-13 - grelha de insuflamento com dupla deflexão e registro, dimensão 525x525mm - mod. ref. trox at-dg</t>
  </si>
  <si>
    <t>CLI.200B</t>
  </si>
  <si>
    <t>Filtro de ar metálico para tomada do sistema de pressurização, dimensão 600x600mm - arranjo (3 x 4)</t>
  </si>
  <si>
    <t>Chapa de aço galvanizado bitola gsg 24 - suportes e instalação</t>
  </si>
  <si>
    <t>CIV.095</t>
  </si>
  <si>
    <t>Piso em concreto armado h=12cm</t>
  </si>
  <si>
    <t>ADAPTAÇÕES</t>
  </si>
  <si>
    <t>HID.017</t>
  </si>
  <si>
    <t>Tanque de óleo diesel para gerador cap. 250 litros</t>
  </si>
  <si>
    <t>HID.004S</t>
  </si>
  <si>
    <t>Teste hidrostático do sistema de sprinklers</t>
  </si>
  <si>
    <t>SPDA</t>
  </si>
  <si>
    <t>CIV.043</t>
  </si>
  <si>
    <t>Escavação manual de vala, berço de brita e reaterro, para instalações enterradas</t>
  </si>
  <si>
    <t>ELE.053</t>
  </si>
  <si>
    <t>ELE.055</t>
  </si>
  <si>
    <t>Módulo de comando para pressurização de escadas</t>
  </si>
  <si>
    <t>ELE.056</t>
  </si>
  <si>
    <t>Módulo de supervisão para chave de fluxo</t>
  </si>
  <si>
    <t>ELE.057</t>
  </si>
  <si>
    <t>Módulo de supervisão para válvula de governo</t>
  </si>
  <si>
    <t>ELE.058</t>
  </si>
  <si>
    <t>Cabo serial de rede para RS 485, com blindagem, 3 x 0.75mm2, condutor em cobre, NBR 6880</t>
  </si>
  <si>
    <t>Envelopamento de tubulações enterradas</t>
  </si>
  <si>
    <t>11.11</t>
  </si>
  <si>
    <t>Recomposição de pavimento em piso intertravado, com reaproveitamento dos blocos intertravados, para fechamento de valas - incluso retirada e colocação do material. af_12/2020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</si>
  <si>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</si>
  <si>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</si>
  <si>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</si>
  <si>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</si>
  <si>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</si>
  <si>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</si>
  <si>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</si>
  <si>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</si>
  <si>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</si>
  <si>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Recomposição de piso vinilico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</si>
  <si>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</si>
  <si>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</si>
  <si>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</si>
  <si>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</si>
  <si>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</si>
  <si>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</si>
  <si>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</si>
  <si>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</si>
  <si>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</si>
  <si>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</si>
  <si>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</si>
  <si>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</si>
  <si>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</si>
  <si>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</si>
  <si>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Fonte eletroímã para interligar à central do sistema de detecção e alarme de incêndio</t>
  </si>
  <si>
    <t>TOTAL GERAL SEM BDI</t>
  </si>
  <si>
    <t>1.5</t>
  </si>
  <si>
    <t>MÊS 15</t>
  </si>
  <si>
    <t>MÊS 16</t>
  </si>
  <si>
    <t>MÊS 17</t>
  </si>
  <si>
    <t>MÊS 18</t>
  </si>
  <si>
    <t>PARCIAL SEM BDI</t>
  </si>
  <si>
    <t>PARCIAL COM BDI</t>
  </si>
  <si>
    <t>ELE.070</t>
  </si>
  <si>
    <t>ELE.075</t>
  </si>
  <si>
    <t>Central de detecção e alarme de incêndio endereçavel</t>
  </si>
  <si>
    <t>PRESSURIZAÇÃO DAS ESCADAS</t>
  </si>
  <si>
    <t>CIV.014</t>
  </si>
  <si>
    <t>Porta corta fogo duas folhas, completa com barra anti pânico dim: 1,65x2,10m - fornecimento e instalação</t>
  </si>
  <si>
    <t>CIV.028C</t>
  </si>
  <si>
    <t>Porta de madeira uma folha de correr completa dim: 0,90x2,10m - fornecimento e instalação</t>
  </si>
  <si>
    <t>CLI.536</t>
  </si>
  <si>
    <t>CLI.954</t>
  </si>
  <si>
    <t>Quadro elétrico de emergência para o sistema de pressurização - tensão 380v/3f/60hz</t>
  </si>
  <si>
    <t>Ventilador diâmetro do rotor 800mm, aspiração dupla, tipo limit-load - motor de 15,00cv - tensão 380v/3f/60hz - partida direta - mod. ref. projelmec ILD-800</t>
  </si>
  <si>
    <t>CIV.029</t>
  </si>
  <si>
    <t>Porta de madeira duas folhas, completa dim: 1,65x2,10m - fornecimento e instalação</t>
  </si>
  <si>
    <t>ESCADAS/ RAMPAS/ELEVADORES</t>
  </si>
  <si>
    <t>Isolamento termico com manta de lã de rocha MIT-144, espessura 3" (76mm)</t>
  </si>
  <si>
    <t>Quadro elétrico para bomba de incêndio, QF-B.INC, fornecimento completo, com todos os componentes indicados no diagrama, e conforme especificações no memorial</t>
  </si>
  <si>
    <t xml:space="preserve"> Atestado e ART de manutenção do grupo motogerador</t>
  </si>
  <si>
    <t>Checklists de inspeção e teste do sistema de pressurização, por escada</t>
  </si>
  <si>
    <t>Atestado de comissionamento e inspeção periódica</t>
  </si>
  <si>
    <t xml:space="preserve"> </t>
  </si>
  <si>
    <t>END: RUA CONEGO XAVIER, N°273</t>
  </si>
  <si>
    <t>ÁREA:  22.573 M2</t>
  </si>
  <si>
    <t>U10</t>
  </si>
  <si>
    <t>CIV.096</t>
  </si>
  <si>
    <t>CIV.050.10</t>
  </si>
  <si>
    <t>Instalação de 02 escadas metálicas com degraus antiderrapantes e guarda corpo com corrimão</t>
  </si>
  <si>
    <t>Fundação e estrutura de concreto para 02 escadas de concreto, 04 elevadores, 02 escadas metálicas, e casa de máquinas</t>
  </si>
  <si>
    <t>Piso em concreto armado h=8cm</t>
  </si>
  <si>
    <t>RESERVATÓRIOS, CASA DE BOMBAS, CASA DE MÁQUINAS</t>
  </si>
  <si>
    <t>SISTEMA DE SPRINKLERS</t>
  </si>
  <si>
    <t>HID.018</t>
  </si>
  <si>
    <t>Válvula de governo (retenção e alarme) completa, corpo em ferro fundido, classe 125 libras, DN= 6´</t>
  </si>
  <si>
    <t>HID.001.10</t>
  </si>
  <si>
    <t>HID.002.10</t>
  </si>
  <si>
    <t>HID.001A.10</t>
  </si>
  <si>
    <t>HID.002A.10</t>
  </si>
  <si>
    <t>CIV.200A10</t>
  </si>
  <si>
    <t>CIV.200B10</t>
  </si>
  <si>
    <t>CIV.200C10</t>
  </si>
  <si>
    <t>CIV.200D10</t>
  </si>
  <si>
    <t>CIV.200E10</t>
  </si>
  <si>
    <t>CIV.200F10</t>
  </si>
  <si>
    <t>CIV.200H10</t>
  </si>
  <si>
    <t>CIV.200I10</t>
  </si>
  <si>
    <t>CIV.200K10</t>
  </si>
  <si>
    <t>CIV.200L10</t>
  </si>
  <si>
    <t>CIV.200M10</t>
  </si>
  <si>
    <t>CIV.200N10</t>
  </si>
  <si>
    <t>CIV.200O10</t>
  </si>
  <si>
    <t>CIV.200P10</t>
  </si>
  <si>
    <t>CIV.200J10</t>
  </si>
  <si>
    <t>Atestado e ART de Press de escadas, por escada</t>
  </si>
  <si>
    <t>Atestado e ART de manutenção  do sistema de sprinklers</t>
  </si>
  <si>
    <t>Relatório de inspeção do sistema de sprinklers</t>
  </si>
  <si>
    <t>CIV.052.10</t>
  </si>
  <si>
    <t>ELE.002.10</t>
  </si>
  <si>
    <t>Medidor de vazão (rotâmetro) DN 3" vazão min 9 m3/h á max 140 m3/h</t>
  </si>
  <si>
    <t>Conjunto de válvula de seccionamento para sprinklers DN=4"</t>
  </si>
  <si>
    <t>h</t>
  </si>
  <si>
    <t>OBRA: HOSPITAL HELIÓPOLIS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</si>
  <si>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</si>
  <si>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</si>
  <si>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</si>
  <si>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</si>
  <si>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</si>
  <si>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</si>
  <si>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</si>
  <si>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</si>
  <si>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</si>
  <si>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</si>
  <si>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</si>
  <si>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</si>
  <si>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</si>
  <si>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</si>
  <si>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</si>
  <si>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</si>
  <si>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</si>
  <si>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</si>
  <si>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</si>
  <si>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</si>
  <si>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</si>
  <si>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</si>
  <si>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</si>
  <si>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</si>
  <si>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</si>
  <si>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</si>
  <si>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</si>
  <si>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</si>
  <si>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</si>
  <si>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</si>
  <si>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</si>
  <si>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</si>
  <si>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</si>
  <si>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</si>
  <si>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</si>
  <si>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</si>
  <si>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</si>
  <si>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</si>
  <si>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</si>
  <si>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</si>
  <si>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</si>
  <si>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</si>
  <si>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</si>
  <si>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</si>
  <si>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</si>
  <si>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</si>
  <si>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</si>
  <si>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</si>
  <si>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</si>
  <si>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</si>
  <si>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</si>
  <si>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</si>
  <si>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</si>
  <si>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</si>
  <si>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</si>
  <si>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</si>
  <si>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</si>
  <si>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</si>
  <si>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</si>
  <si>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</si>
  <si>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</si>
  <si>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</si>
  <si>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4.5</t>
  </si>
  <si>
    <t>4.5.1</t>
  </si>
  <si>
    <t>4.5.2</t>
  </si>
  <si>
    <t>4.5.3</t>
  </si>
  <si>
    <t>4.5.4</t>
  </si>
  <si>
    <t>4.5.5</t>
  </si>
  <si>
    <t>4.5.6</t>
  </si>
  <si>
    <t>4.6</t>
  </si>
  <si>
    <t>4.6.1</t>
  </si>
  <si>
    <t>4.6.2</t>
  </si>
  <si>
    <t>4.6.3</t>
  </si>
  <si>
    <t>4.6.4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</si>
  <si>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</si>
  <si>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</si>
  <si>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</si>
  <si>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</si>
  <si>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</si>
  <si>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</si>
  <si>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</si>
  <si>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</si>
  <si>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</si>
  <si>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</si>
  <si>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</si>
  <si>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</si>
  <si>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</si>
  <si>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</si>
  <si>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</si>
  <si>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</si>
  <si>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</si>
  <si>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</si>
  <si>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</si>
  <si>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</si>
  <si>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</si>
  <si>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</si>
  <si>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</si>
  <si>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</si>
  <si>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</si>
  <si>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</si>
  <si>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</si>
  <si>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</si>
  <si>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</si>
  <si>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</si>
  <si>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</si>
  <si>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</si>
  <si>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</si>
  <si>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</si>
  <si>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</si>
  <si>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</si>
  <si>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</si>
  <si>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</si>
  <si>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</si>
  <si>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</si>
  <si>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</si>
  <si>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</si>
  <si>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</si>
  <si>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</si>
  <si>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</si>
  <si>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</si>
  <si>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</si>
  <si>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</si>
  <si>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</si>
  <si>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</si>
  <si>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</si>
  <si>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</si>
  <si>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</si>
  <si>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</si>
  <si>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</si>
  <si>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</si>
  <si>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</si>
  <si>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</si>
  <si>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</si>
  <si>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</si>
  <si>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</si>
  <si>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</si>
  <si>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</si>
  <si>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</si>
  <si>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</si>
  <si>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</si>
  <si>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</si>
  <si>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</si>
  <si>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</si>
  <si>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</si>
  <si>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</si>
  <si>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</si>
  <si>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</si>
  <si>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</si>
  <si>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</si>
  <si>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</si>
  <si>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</si>
  <si>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</si>
  <si>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</si>
  <si>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</si>
  <si>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</si>
  <si>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</si>
  <si>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</si>
  <si>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</si>
  <si>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</si>
  <si>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</si>
  <si>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</si>
  <si>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</si>
  <si>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</si>
  <si>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</si>
  <si>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</si>
  <si>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</si>
  <si>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</si>
  <si>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</si>
  <si>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</si>
  <si>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</si>
  <si>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</si>
  <si>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7.1.4</t>
  </si>
  <si>
    <t>7.1.4.1</t>
  </si>
  <si>
    <t>7.1.4.2</t>
  </si>
  <si>
    <t>7.1.4.3</t>
  </si>
  <si>
    <t>7.1.4.4</t>
  </si>
  <si>
    <t>7.1.4.5</t>
  </si>
  <si>
    <t>7.1.4.6</t>
  </si>
  <si>
    <t>7.1.4.7</t>
  </si>
  <si>
    <t>7.2</t>
  </si>
  <si>
    <t>7.2.1</t>
  </si>
  <si>
    <t>7.2.1.1</t>
  </si>
  <si>
    <t>7.2.1.2</t>
  </si>
  <si>
    <t>7.2.1.3</t>
  </si>
  <si>
    <t>7.2.1.4</t>
  </si>
  <si>
    <t>7.2.1.5</t>
  </si>
  <si>
    <t>7.2.1.6</t>
  </si>
  <si>
    <t>7.2.1.7</t>
  </si>
  <si>
    <t>7.2.1.8</t>
  </si>
  <si>
    <t>7.2.1.9</t>
  </si>
  <si>
    <t>7.2.1.10</t>
  </si>
  <si>
    <t>7.2.2</t>
  </si>
  <si>
    <t>7.2.2.1</t>
  </si>
  <si>
    <t>7.2.2.2</t>
  </si>
  <si>
    <t>7.2.2.3</t>
  </si>
  <si>
    <t>7.2.2.4</t>
  </si>
  <si>
    <t>7.2.2.5</t>
  </si>
  <si>
    <t>7.2.2.6</t>
  </si>
  <si>
    <t>7.2.2.7</t>
  </si>
  <si>
    <t>7.2.2.8</t>
  </si>
  <si>
    <t>7.2.2.9</t>
  </si>
  <si>
    <t>7.2.2.10</t>
  </si>
  <si>
    <t>7.2.2.11</t>
  </si>
  <si>
    <t>7.2.2.12</t>
  </si>
  <si>
    <t>7.3</t>
  </si>
  <si>
    <t>7.3.1</t>
  </si>
  <si>
    <t xml:space="preserve">Bomba de incêndio - Sprinklers principal. Bomba centrífuga horizontal para combate a incêndio, monoestágio, monobloco,  em ferro fundido . Rotor tipo fechado e vedação por selo mecânico. Motor elétrico  9,75 CV.   Pintura padrão (vermelho segurança).  Ponto de operação (projeto) [Q=60 m³/h x H=30mca]. </t>
  </si>
  <si>
    <t>7.3.2</t>
  </si>
  <si>
    <t xml:space="preserve">Bomba de incêndio - Sprinklers auxiliar. Bomba centrífuga horizontal para combate a incêndio, multiestágio, monobloco,  em ferro fundido. Rotor tipo fechado e vedação por selo mecânico. Motor elétrico 2 CV.  Pintura padrão (vermelho segurança).  Ponto de operação (projeto) [Q=1,2m³/h x H=40mca]. </t>
  </si>
  <si>
    <t>7.3.3</t>
  </si>
  <si>
    <t xml:space="preserve">Bomba de incêndio - Hidrantes principal. Bomba centrífuga horizontal para combate a incêndio, monoestágio, monobloco,  em ferro fundido . Rotor tipo fechado e vedação por selo mecânico. Motor elétrico  3,8 CV.   Pintura padrão (vermelho segurança).  Ponto de operação (projeto) [Q=18m³/h x H=35mca]. </t>
  </si>
  <si>
    <t>7.3.4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</si>
  <si>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H=45mca]. </t>
  </si>
  <si>
    <t>7.3.5</t>
  </si>
  <si>
    <t>7.3.6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</si>
  <si>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</si>
  <si>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</si>
  <si>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</si>
  <si>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</si>
  <si>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</si>
  <si>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</si>
  <si>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</si>
  <si>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</si>
  <si>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</si>
  <si>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</si>
  <si>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</si>
  <si>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</si>
  <si>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</si>
  <si>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</si>
  <si>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</si>
  <si>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</si>
  <si>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</si>
  <si>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</si>
  <si>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</si>
  <si>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</si>
  <si>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</si>
  <si>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</si>
  <si>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</si>
  <si>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</si>
  <si>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</si>
  <si>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</si>
  <si>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MODELO PLANILHA ORÇAMENTÁRIA</t>
  </si>
  <si>
    <t>MODELO PLANILHA RESUMO</t>
  </si>
  <si>
    <t>MODELO 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</si>
</sst>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30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102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30" fillId="0" borderId="18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5" fillId="0" borderId="25" applyNumberFormat="0" applyFill="0" applyAlignment="0" applyProtection="0"/>
    <xf numFmtId="0" fontId="4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9" fillId="40" borderId="0" applyNumberFormat="0" applyBorder="0" applyAlignment="0" applyProtection="0"/>
    <xf numFmtId="0" fontId="50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4" fillId="0" borderId="0"/>
    <xf numFmtId="0" fontId="52" fillId="4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53" fillId="66" borderId="32" applyNumberFormat="0" applyAlignment="0" applyProtection="0"/>
    <xf numFmtId="0" fontId="88" fillId="67" borderId="23" applyNumberFormat="0" applyAlignment="0" applyProtection="0"/>
    <xf numFmtId="0" fontId="53" fillId="68" borderId="32" applyNumberFormat="0" applyAlignment="0" applyProtection="0"/>
    <xf numFmtId="0" fontId="88" fillId="67" borderId="23" applyNumberFormat="0" applyAlignment="0" applyProtection="0"/>
    <xf numFmtId="0" fontId="3" fillId="0" borderId="0"/>
    <xf numFmtId="0" fontId="3" fillId="0" borderId="0"/>
    <xf numFmtId="0" fontId="72" fillId="0" borderId="0"/>
    <xf numFmtId="0" fontId="54" fillId="69" borderId="33" applyNumberFormat="0" applyAlignment="0" applyProtection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181" fontId="3" fillId="0" borderId="0" applyFont="0" applyFill="0" applyBorder="0" applyAlignment="0" applyProtection="0"/>
    <xf numFmtId="40" fontId="73" fillId="0" borderId="0" applyFont="0" applyFill="0" applyBorder="0" applyAlignment="0" applyProtection="0"/>
    <xf numFmtId="187" fontId="78" fillId="0" borderId="0" applyNumberFormat="0" applyFill="0" applyBorder="0">
      <alignment horizontal="left" vertical="center"/>
      <protection locked="0"/>
    </xf>
    <xf numFmtId="0" fontId="52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9" fillId="0" borderId="0">
      <protection locked="0"/>
    </xf>
    <xf numFmtId="187" fontId="77" fillId="73" borderId="0" applyNumberFormat="0" applyBorder="0">
      <alignment horizontal="center" vertical="center"/>
    </xf>
    <xf numFmtId="187" fontId="77" fillId="73" borderId="0" applyNumberFormat="0" applyBorder="0">
      <alignment horizontal="center" vertical="center"/>
    </xf>
    <xf numFmtId="187" fontId="80" fillId="73" borderId="11" applyNumberFormat="0" applyFill="0" applyBorder="0" applyProtection="0">
      <alignment horizontal="left"/>
      <protection locked="0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46" borderId="32" applyNumberFormat="0" applyAlignment="0" applyProtection="0"/>
    <xf numFmtId="0" fontId="42" fillId="54" borderId="23" applyNumberFormat="0" applyAlignment="0" applyProtection="0"/>
    <xf numFmtId="0" fontId="56" fillId="55" borderId="32" applyNumberFormat="0" applyAlignment="0" applyProtection="0"/>
    <xf numFmtId="0" fontId="42" fillId="54" borderId="23" applyNumberFormat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1" fillId="0" borderId="0" applyFill="0" applyBorder="0" applyAlignment="0" applyProtection="0"/>
    <xf numFmtId="191" fontId="79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5" fillId="0" borderId="0">
      <alignment horizontal="left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6" fillId="0" borderId="19"/>
    <xf numFmtId="182" fontId="6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58" fillId="77" borderId="0" applyNumberFormat="0" applyBorder="0" applyAlignment="0" applyProtection="0"/>
    <xf numFmtId="0" fontId="69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78" borderId="36" applyNumberFormat="0" applyFont="0" applyAlignment="0" applyProtection="0"/>
    <xf numFmtId="0" fontId="2" fillId="77" borderId="27" applyNumberFormat="0" applyFont="0" applyAlignment="0" applyProtection="0"/>
    <xf numFmtId="0" fontId="3" fillId="79" borderId="36" applyNumberForma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10" fontId="3" fillId="0" borderId="0" applyFont="0" applyFill="0" applyBorder="0" applyAlignment="0" applyProtection="0"/>
    <xf numFmtId="193" fontId="79" fillId="0" borderId="0">
      <protection locked="0"/>
    </xf>
    <xf numFmtId="0" fontId="68" fillId="0" borderId="37" applyNumberFormat="0" applyFon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0" applyNumberForma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4" fontId="7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66" borderId="39" applyNumberFormat="0" applyAlignment="0" applyProtection="0"/>
    <xf numFmtId="0" fontId="43" fillId="67" borderId="24" applyNumberFormat="0" applyAlignment="0" applyProtection="0"/>
    <xf numFmtId="0" fontId="59" fillId="68" borderId="39" applyNumberFormat="0" applyAlignment="0" applyProtection="0"/>
    <xf numFmtId="0" fontId="43" fillId="67" borderId="24" applyNumberFormat="0" applyAlignment="0" applyProtection="0"/>
    <xf numFmtId="43" fontId="2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1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63" fillId="0" borderId="29" applyNumberFormat="0" applyFill="0" applyAlignment="0" applyProtection="0"/>
    <xf numFmtId="0" fontId="30" fillId="0" borderId="40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4" fillId="69" borderId="33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4" fillId="69" borderId="33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66" fillId="0" borderId="0"/>
    <xf numFmtId="0" fontId="66" fillId="0" borderId="0"/>
    <xf numFmtId="187" fontId="32" fillId="0" borderId="43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3" applyBorder="0" applyAlignment="0">
      <alignment horizontal="center"/>
    </xf>
    <xf numFmtId="187" fontId="84" fillId="0" borderId="43" applyBorder="0" applyAlignment="0">
      <alignment horizontal="center" vertical="center"/>
    </xf>
    <xf numFmtId="187" fontId="77" fillId="0" borderId="43" applyBorder="0" applyAlignment="0">
      <alignment horizontal="center" vertical="center"/>
    </xf>
    <xf numFmtId="0" fontId="90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0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93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9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3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94" fillId="74" borderId="0" applyNumberFormat="0" applyBorder="0" applyAlignment="0" applyProtection="0"/>
    <xf numFmtId="0" fontId="51" fillId="71" borderId="0" applyNumberFormat="0" applyBorder="0" applyAlignment="0" applyProtection="0"/>
    <xf numFmtId="0" fontId="94" fillId="50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94" fillId="71" borderId="0" applyNumberFormat="0" applyBorder="0" applyAlignment="0" applyProtection="0"/>
    <xf numFmtId="0" fontId="57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95" fontId="83" fillId="0" borderId="0">
      <protection locked="0"/>
    </xf>
    <xf numFmtId="195" fontId="83" fillId="0" borderId="0">
      <protection locked="0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0" fontId="34" fillId="67" borderId="23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80" fontId="27" fillId="80" borderId="44"/>
    <xf numFmtId="0" fontId="54" fillId="69" borderId="33" applyNumberFormat="0" applyAlignment="0" applyProtection="0"/>
    <xf numFmtId="0" fontId="54" fillId="69" borderId="33" applyNumberFormat="0" applyAlignment="0" applyProtection="0"/>
    <xf numFmtId="0" fontId="9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4" fillId="69" borderId="33" applyNumberFormat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7" fillId="0" borderId="0" applyFont="0" applyFill="0" applyBorder="0" applyAlignment="0" applyProtection="0"/>
    <xf numFmtId="49" fontId="26" fillId="82" borderId="45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0" fillId="0" borderId="0" applyFill="0" applyBorder="0" applyAlignment="0" applyProtection="0"/>
    <xf numFmtId="0" fontId="93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93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93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0" borderId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3" fillId="0" borderId="0"/>
    <xf numFmtId="0" fontId="53" fillId="68" borderId="32" applyNumberFormat="0" applyAlignment="0" applyProtection="0"/>
    <xf numFmtId="0" fontId="3" fillId="0" borderId="0"/>
    <xf numFmtId="0" fontId="56" fillId="46" borderId="32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0" borderId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1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8" fillId="0" borderId="28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" fillId="0" borderId="0"/>
    <xf numFmtId="0" fontId="42" fillId="13" borderId="23" applyNumberFormat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4" fillId="14" borderId="23" applyNumberFormat="0" applyAlignment="0" applyProtection="0"/>
    <xf numFmtId="0" fontId="43" fillId="14" borderId="24" applyNumberFormat="0" applyAlignment="0" applyProtection="0"/>
    <xf numFmtId="0" fontId="39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3" fillId="0" borderId="0"/>
    <xf numFmtId="0" fontId="37" fillId="0" borderId="21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72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0" borderId="0"/>
    <xf numFmtId="0" fontId="55" fillId="0" borderId="34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3" fillId="78" borderId="36" applyNumberFormat="0" applyFont="0" applyAlignment="0" applyProtection="0"/>
    <xf numFmtId="0" fontId="51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5" fillId="0" borderId="31" applyNumberFormat="0" applyFill="0" applyAlignment="0" applyProtection="0"/>
    <xf numFmtId="0" fontId="64" fillId="0" borderId="30" applyNumberFormat="0" applyFill="0" applyAlignment="0" applyProtection="0"/>
    <xf numFmtId="0" fontId="63" fillId="0" borderId="29" applyNumberFormat="0" applyFill="0" applyAlignment="0" applyProtection="0"/>
    <xf numFmtId="0" fontId="58" fillId="77" borderId="0" applyNumberFormat="0" applyBorder="0" applyAlignment="0" applyProtection="0"/>
    <xf numFmtId="0" fontId="57" fillId="42" borderId="0" applyNumberFormat="0" applyBorder="0" applyAlignment="0" applyProtection="0"/>
    <xf numFmtId="0" fontId="56" fillId="46" borderId="32" applyNumberFormat="0" applyAlignment="0" applyProtection="0"/>
    <xf numFmtId="0" fontId="51" fillId="63" borderId="0" applyNumberFormat="0" applyBorder="0" applyAlignment="0" applyProtection="0"/>
    <xf numFmtId="0" fontId="36" fillId="0" borderId="20" applyNumberFormat="0" applyFill="0" applyAlignment="0" applyProtection="0"/>
    <xf numFmtId="0" fontId="18" fillId="7" borderId="0" applyNumberFormat="0" applyBorder="0" applyAlignment="0" applyProtection="0"/>
    <xf numFmtId="0" fontId="51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2" fillId="41" borderId="0" applyNumberFormat="0" applyBorder="0" applyAlignment="0" applyProtection="0"/>
    <xf numFmtId="0" fontId="51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4" fillId="69" borderId="33" applyNumberFormat="0" applyAlignment="0" applyProtection="0"/>
    <xf numFmtId="0" fontId="52" fillId="43" borderId="0" applyNumberFormat="0" applyBorder="0" applyAlignment="0" applyProtection="0"/>
    <xf numFmtId="0" fontId="51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1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3" fillId="66" borderId="32" applyNumberFormat="0" applyAlignment="0" applyProtection="0"/>
    <xf numFmtId="0" fontId="51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4" fillId="69" borderId="33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44" fontId="3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9" fontId="14" fillId="0" borderId="0" applyFont="0" applyFill="0" applyBorder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16" borderId="27" applyNumberFormat="0" applyFon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78" borderId="36" applyNumberFormat="0" applyFon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13" fillId="78" borderId="36" applyNumberFormat="0" applyFon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59" fillId="68" borderId="39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17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9" fontId="3" fillId="0" borderId="0" applyFont="0" applyFill="0" applyBorder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1" fillId="70" borderId="0" applyNumberFormat="0" applyBorder="0" applyAlignment="0" applyProtection="0"/>
    <xf numFmtId="0" fontId="51" fillId="72" borderId="0" applyNumberFormat="0" applyBorder="0" applyAlignment="0" applyProtection="0"/>
    <xf numFmtId="0" fontId="51" fillId="48" borderId="0" applyNumberFormat="0" applyBorder="0" applyAlignment="0" applyProtection="0"/>
    <xf numFmtId="0" fontId="53" fillId="66" borderId="46" applyNumberFormat="0" applyAlignment="0" applyProtection="0"/>
    <xf numFmtId="14" fontId="3" fillId="0" borderId="0"/>
    <xf numFmtId="0" fontId="91" fillId="0" borderId="0"/>
    <xf numFmtId="0" fontId="61" fillId="0" borderId="0" applyNumberFormat="0" applyFill="0" applyBorder="0" applyAlignment="0" applyProtection="0"/>
    <xf numFmtId="2" fontId="3" fillId="0" borderId="0"/>
    <xf numFmtId="0" fontId="52" fillId="43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0"/>
    <xf numFmtId="0" fontId="56" fillId="46" borderId="46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55" fillId="0" borderId="34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8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59" fillId="66" borderId="48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59" fillId="68" borderId="39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8" fillId="0" borderId="42" applyNumberFormat="0" applyFill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18" fillId="45" borderId="0" applyNumberFormat="0" applyBorder="0" applyAlignment="0" applyProtection="0"/>
    <xf numFmtId="0" fontId="56" fillId="46" borderId="32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6" fillId="55" borderId="32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55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10" fontId="13" fillId="6" borderId="51" applyNumberFormat="0" applyBorder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3" fillId="68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9" borderId="36" applyNumberFormat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10" fontId="13" fillId="6" borderId="51" applyNumberFormat="0" applyBorder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10" fontId="13" fillId="6" borderId="51" applyNumberFormat="0" applyBorder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1">
      <alignment horizontal="right" vertical="center" wrapText="1"/>
    </xf>
    <xf numFmtId="0" fontId="29" fillId="0" borderId="52" applyNumberFormat="0" applyFill="0" applyAlignment="0" applyProtection="0"/>
    <xf numFmtId="0" fontId="82" fillId="0" borderId="0"/>
    <xf numFmtId="0" fontId="3" fillId="0" borderId="0"/>
    <xf numFmtId="0" fontId="110" fillId="0" borderId="0"/>
    <xf numFmtId="0" fontId="10" fillId="0" borderId="0"/>
    <xf numFmtId="0" fontId="82" fillId="0" borderId="0"/>
    <xf numFmtId="0" fontId="110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0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0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1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</cellStyleXfs>
  <cellXfs count="334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4" fillId="0" borderId="11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2" xfId="44" applyFont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179" fontId="120" fillId="0" borderId="0" xfId="132" applyNumberFormat="1" applyFont="1" applyAlignment="1">
      <alignment vertical="center"/>
    </xf>
    <xf numFmtId="43" fontId="120" fillId="0" borderId="0" xfId="132" applyFont="1" applyAlignment="1">
      <alignment vertical="center"/>
    </xf>
    <xf numFmtId="0" fontId="120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3" fillId="0" borderId="0" xfId="44" applyAlignment="1">
      <alignment vertical="center"/>
    </xf>
    <xf numFmtId="4" fontId="17" fillId="0" borderId="0" xfId="44" applyNumberFormat="1" applyFont="1" applyAlignment="1">
      <alignment horizontal="right" vertical="center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44" applyFont="1" applyAlignment="1">
      <alignment vertical="center"/>
    </xf>
    <xf numFmtId="0" fontId="87" fillId="0" borderId="0" xfId="44" applyFont="1" applyAlignment="1">
      <alignment vertical="center"/>
    </xf>
    <xf numFmtId="0" fontId="87" fillId="0" borderId="0" xfId="44" applyFont="1" applyAlignment="1">
      <alignment horizontal="center" vertical="center"/>
    </xf>
    <xf numFmtId="43" fontId="17" fillId="0" borderId="0" xfId="144" applyFont="1" applyFill="1" applyBorder="1" applyAlignment="1">
      <alignment horizontal="right" vertical="center"/>
    </xf>
    <xf numFmtId="0" fontId="17" fillId="0" borderId="0" xfId="44" applyFont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17" fillId="0" borderId="5" xfId="44" applyFont="1" applyBorder="1" applyAlignment="1">
      <alignment vertical="center" wrapText="1"/>
    </xf>
    <xf numFmtId="43" fontId="17" fillId="0" borderId="5" xfId="144" applyFont="1" applyFill="1" applyBorder="1" applyAlignment="1">
      <alignment horizontal="right" vertical="center"/>
    </xf>
    <xf numFmtId="49" fontId="6" fillId="0" borderId="7" xfId="44" applyNumberFormat="1" applyFont="1" applyBorder="1" applyAlignment="1">
      <alignment horizontal="left" vertical="center"/>
    </xf>
    <xf numFmtId="0" fontId="6" fillId="0" borderId="8" xfId="44" applyFont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20" fillId="0" borderId="0" xfId="44" applyFont="1" applyAlignment="1">
      <alignment vertical="center"/>
    </xf>
    <xf numFmtId="0" fontId="70" fillId="0" borderId="0" xfId="44" applyFont="1" applyAlignment="1">
      <alignment vertical="center"/>
    </xf>
    <xf numFmtId="0" fontId="70" fillId="0" borderId="0" xfId="44" applyFont="1" applyAlignment="1">
      <alignment horizontal="center" vertical="center"/>
    </xf>
    <xf numFmtId="179" fontId="117" fillId="0" borderId="0" xfId="132" applyNumberFormat="1" applyFont="1" applyAlignment="1">
      <alignment vertical="center"/>
    </xf>
    <xf numFmtId="43" fontId="117" fillId="0" borderId="0" xfId="132" applyFont="1" applyAlignment="1">
      <alignment vertical="center"/>
    </xf>
    <xf numFmtId="0" fontId="117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7" fillId="0" borderId="0" xfId="132" applyNumberFormat="1" applyFont="1" applyAlignment="1">
      <alignment horizontal="right" vertical="center"/>
    </xf>
    <xf numFmtId="0" fontId="3" fillId="0" borderId="0" xfId="44" applyAlignment="1">
      <alignment horizontal="center" vertical="center"/>
    </xf>
    <xf numFmtId="49" fontId="70" fillId="0" borderId="0" xfId="44" applyNumberFormat="1" applyFont="1" applyAlignment="1">
      <alignment horizontal="left" vertical="center"/>
    </xf>
    <xf numFmtId="0" fontId="70" fillId="0" borderId="0" xfId="44" applyFont="1" applyAlignment="1">
      <alignment vertical="center" wrapText="1"/>
    </xf>
    <xf numFmtId="4" fontId="70" fillId="0" borderId="0" xfId="132" applyNumberFormat="1" applyFont="1" applyAlignment="1">
      <alignment horizontal="right" vertical="center"/>
    </xf>
    <xf numFmtId="10" fontId="70" fillId="0" borderId="0" xfId="68" applyNumberFormat="1" applyFont="1" applyAlignment="1">
      <alignment vertical="center"/>
    </xf>
    <xf numFmtId="14" fontId="17" fillId="0" borderId="6" xfId="44" quotePrefix="1" applyNumberFormat="1" applyFont="1" applyBorder="1" applyAlignment="1">
      <alignment horizontal="center" vertical="center"/>
    </xf>
    <xf numFmtId="0" fontId="17" fillId="0" borderId="0" xfId="44" applyFont="1" applyAlignment="1">
      <alignment horizontal="center" vertical="center"/>
    </xf>
    <xf numFmtId="2" fontId="17" fillId="0" borderId="0" xfId="44" applyNumberFormat="1" applyFont="1" applyAlignment="1">
      <alignment horizontal="center" vertical="center"/>
    </xf>
    <xf numFmtId="0" fontId="17" fillId="0" borderId="0" xfId="44" applyFont="1" applyAlignment="1">
      <alignment horizontal="right" vertical="center"/>
    </xf>
    <xf numFmtId="4" fontId="117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Border="1" applyAlignment="1">
      <alignment horizontal="left" vertical="center" wrapText="1"/>
    </xf>
    <xf numFmtId="0" fontId="17" fillId="0" borderId="5" xfId="44" applyFont="1" applyBorder="1" applyAlignment="1">
      <alignment horizontal="center" vertical="center"/>
    </xf>
    <xf numFmtId="2" fontId="17" fillId="0" borderId="5" xfId="44" applyNumberFormat="1" applyFont="1" applyBorder="1" applyAlignment="1">
      <alignment horizontal="center" vertical="center"/>
    </xf>
    <xf numFmtId="0" fontId="17" fillId="0" borderId="5" xfId="44" applyFont="1" applyBorder="1" applyAlignment="1">
      <alignment horizontal="right" vertical="center"/>
    </xf>
    <xf numFmtId="4" fontId="3" fillId="0" borderId="0" xfId="44" applyNumberFormat="1" applyAlignment="1">
      <alignment horizontal="center" vertical="center"/>
    </xf>
    <xf numFmtId="179" fontId="123" fillId="0" borderId="0" xfId="160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113" fillId="0" borderId="0" xfId="44" applyFont="1" applyAlignment="1">
      <alignment vertical="center"/>
    </xf>
    <xf numFmtId="0" fontId="113" fillId="0" borderId="0" xfId="44" applyFont="1" applyAlignment="1">
      <alignment horizontal="center" vertical="center"/>
    </xf>
    <xf numFmtId="0" fontId="84" fillId="3" borderId="0" xfId="44" applyFont="1" applyFill="1" applyAlignment="1">
      <alignment horizontal="center" vertical="center"/>
    </xf>
    <xf numFmtId="0" fontId="113" fillId="3" borderId="0" xfId="44" applyFont="1" applyFill="1" applyAlignment="1">
      <alignment horizontal="center" vertical="center"/>
    </xf>
    <xf numFmtId="4" fontId="115" fillId="0" borderId="0" xfId="132" applyNumberFormat="1" applyFont="1" applyAlignment="1">
      <alignment horizontal="right" vertical="center"/>
    </xf>
    <xf numFmtId="179" fontId="115" fillId="0" borderId="0" xfId="132" applyNumberFormat="1" applyFont="1" applyAlignment="1">
      <alignment vertical="center"/>
    </xf>
    <xf numFmtId="0" fontId="84" fillId="2" borderId="0" xfId="44" applyFont="1" applyFill="1" applyAlignment="1">
      <alignment horizontal="center" vertical="center"/>
    </xf>
    <xf numFmtId="0" fontId="84" fillId="9" borderId="0" xfId="44" applyFont="1" applyFill="1" applyAlignment="1">
      <alignment horizontal="center" vertical="center"/>
    </xf>
    <xf numFmtId="0" fontId="115" fillId="0" borderId="0" xfId="0" applyFont="1" applyAlignment="1">
      <alignment vertical="center"/>
    </xf>
    <xf numFmtId="0" fontId="113" fillId="0" borderId="0" xfId="44" applyFont="1" applyAlignment="1">
      <alignment vertical="center" wrapText="1"/>
    </xf>
    <xf numFmtId="0" fontId="113" fillId="0" borderId="0" xfId="44" applyFont="1" applyAlignment="1">
      <alignment horizontal="left" vertical="center" wrapText="1"/>
    </xf>
    <xf numFmtId="2" fontId="113" fillId="0" borderId="0" xfId="132" applyNumberFormat="1" applyFont="1" applyAlignment="1">
      <alignment horizontal="center" vertical="center"/>
    </xf>
    <xf numFmtId="43" fontId="113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58" xfId="44" applyBorder="1" applyAlignment="1">
      <alignment horizontal="center" vertical="center" wrapText="1"/>
    </xf>
    <xf numFmtId="0" fontId="17" fillId="2" borderId="58" xfId="44" applyFont="1" applyFill="1" applyBorder="1" applyAlignment="1">
      <alignment vertical="center"/>
    </xf>
    <xf numFmtId="0" fontId="114" fillId="0" borderId="0" xfId="0" applyFont="1" applyAlignment="1">
      <alignment vertical="center"/>
    </xf>
    <xf numFmtId="41" fontId="21" fillId="0" borderId="0" xfId="132" applyNumberFormat="1" applyFont="1" applyAlignment="1">
      <alignment horizontal="right" vertical="center"/>
    </xf>
    <xf numFmtId="41" fontId="21" fillId="0" borderId="0" xfId="132" applyNumberFormat="1" applyFont="1" applyAlignment="1">
      <alignment vertical="center"/>
    </xf>
    <xf numFmtId="0" fontId="21" fillId="0" borderId="0" xfId="45925" applyFont="1" applyAlignment="1">
      <alignment vertical="center"/>
    </xf>
    <xf numFmtId="0" fontId="90" fillId="4" borderId="1" xfId="0" applyFont="1" applyFill="1" applyBorder="1" applyAlignment="1">
      <alignment horizontal="center" vertical="center" wrapText="1"/>
    </xf>
    <xf numFmtId="0" fontId="84" fillId="4" borderId="0" xfId="44" applyFont="1" applyFill="1" applyAlignment="1">
      <alignment horizontal="center" vertical="center"/>
    </xf>
    <xf numFmtId="43" fontId="115" fillId="4" borderId="0" xfId="132" applyFont="1" applyFill="1" applyAlignment="1">
      <alignment vertical="center"/>
    </xf>
    <xf numFmtId="0" fontId="117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3" fillId="4" borderId="0" xfId="44" applyFont="1" applyFill="1" applyAlignment="1">
      <alignment vertical="center"/>
    </xf>
    <xf numFmtId="43" fontId="124" fillId="4" borderId="0" xfId="132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7" fillId="4" borderId="0" xfId="132" applyNumberFormat="1" applyFont="1" applyFill="1" applyAlignment="1">
      <alignment horizontal="right" vertical="center"/>
    </xf>
    <xf numFmtId="179" fontId="117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16" fillId="4" borderId="0" xfId="0" applyNumberFormat="1" applyFont="1" applyFill="1" applyAlignment="1">
      <alignment horizontal="center" vertical="center" wrapText="1"/>
    </xf>
    <xf numFmtId="4" fontId="116" fillId="4" borderId="0" xfId="0" applyNumberFormat="1" applyFont="1" applyFill="1" applyAlignment="1">
      <alignment horizontal="center" vertical="center"/>
    </xf>
    <xf numFmtId="4" fontId="17" fillId="4" borderId="0" xfId="44" applyNumberFormat="1" applyFont="1" applyFill="1" applyAlignment="1">
      <alignment horizontal="center" vertical="center"/>
    </xf>
    <xf numFmtId="4" fontId="84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59" xfId="132" applyNumberFormat="1" applyFont="1" applyFill="1" applyBorder="1" applyAlignment="1">
      <alignment horizontal="center" vertical="center"/>
    </xf>
    <xf numFmtId="43" fontId="115" fillId="4" borderId="0" xfId="132" applyFont="1" applyFill="1" applyBorder="1" applyAlignment="1">
      <alignment vertical="center"/>
    </xf>
    <xf numFmtId="10" fontId="84" fillId="0" borderId="3" xfId="68" applyNumberFormat="1" applyFont="1" applyFill="1" applyBorder="1" applyAlignment="1">
      <alignment horizontal="center" vertical="center"/>
    </xf>
    <xf numFmtId="14" fontId="84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79" fontId="112" fillId="0" borderId="0" xfId="132" applyNumberFormat="1" applyFont="1" applyAlignment="1">
      <alignment horizontal="center" vertical="center"/>
    </xf>
    <xf numFmtId="179" fontId="125" fillId="0" borderId="0" xfId="132" applyNumberFormat="1" applyFont="1" applyAlignment="1">
      <alignment horizontal="center" vertical="center"/>
    </xf>
    <xf numFmtId="44" fontId="117" fillId="0" borderId="0" xfId="44" applyNumberFormat="1" applyFont="1" applyAlignment="1">
      <alignment vertical="center"/>
    </xf>
    <xf numFmtId="44" fontId="3" fillId="0" borderId="0" xfId="44" applyNumberFormat="1" applyAlignment="1">
      <alignment vertical="center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44" fontId="3" fillId="0" borderId="58" xfId="132" applyNumberFormat="1" applyFont="1" applyBorder="1" applyAlignment="1">
      <alignment horizontal="right" vertical="center"/>
    </xf>
    <xf numFmtId="44" fontId="3" fillId="0" borderId="54" xfId="132" applyNumberFormat="1" applyFont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/>
    </xf>
    <xf numFmtId="2" fontId="17" fillId="2" borderId="58" xfId="132" applyNumberFormat="1" applyFont="1" applyFill="1" applyBorder="1" applyAlignment="1">
      <alignment horizontal="center" vertical="center"/>
    </xf>
    <xf numFmtId="44" fontId="17" fillId="2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5" xfId="132" applyNumberFormat="1" applyFont="1" applyBorder="1" applyAlignment="1">
      <alignment horizontal="center" vertical="center"/>
    </xf>
    <xf numFmtId="44" fontId="3" fillId="4" borderId="54" xfId="132" applyNumberFormat="1" applyFont="1" applyFill="1" applyBorder="1" applyAlignment="1">
      <alignment horizontal="right" vertical="center"/>
    </xf>
    <xf numFmtId="0" fontId="17" fillId="2" borderId="53" xfId="44" applyFont="1" applyFill="1" applyBorder="1" applyAlignment="1">
      <alignment horizontal="center" vertical="center" wrapText="1"/>
    </xf>
    <xf numFmtId="0" fontId="17" fillId="9" borderId="53" xfId="44" applyFont="1" applyFill="1" applyBorder="1" applyAlignment="1">
      <alignment horizontal="center" vertical="center" wrapText="1"/>
    </xf>
    <xf numFmtId="0" fontId="3" fillId="4" borderId="53" xfId="44" applyFill="1" applyBorder="1" applyAlignment="1">
      <alignment horizontal="center" vertical="center" wrapText="1"/>
    </xf>
    <xf numFmtId="0" fontId="17" fillId="0" borderId="2" xfId="44" applyFont="1" applyBorder="1" applyAlignment="1">
      <alignment horizontal="center" vertical="center"/>
    </xf>
    <xf numFmtId="0" fontId="17" fillId="0" borderId="4" xfId="44" applyFont="1" applyBorder="1" applyAlignment="1">
      <alignment horizontal="center" vertical="center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3" xfId="44" applyFont="1" applyFill="1" applyBorder="1" applyAlignment="1">
      <alignment horizontal="center" vertical="center"/>
    </xf>
    <xf numFmtId="0" fontId="3" fillId="2" borderId="58" xfId="44" applyFill="1" applyBorder="1" applyAlignment="1">
      <alignment horizontal="center" vertical="center"/>
    </xf>
    <xf numFmtId="2" fontId="3" fillId="2" borderId="58" xfId="132" applyNumberFormat="1" applyFont="1" applyFill="1" applyBorder="1" applyAlignment="1">
      <alignment horizontal="center" vertical="center"/>
    </xf>
    <xf numFmtId="0" fontId="17" fillId="0" borderId="61" xfId="44" applyFont="1" applyBorder="1" applyAlignment="1">
      <alignment vertical="center"/>
    </xf>
    <xf numFmtId="0" fontId="17" fillId="0" borderId="60" xfId="44" applyFont="1" applyBorder="1" applyAlignment="1">
      <alignment vertical="center"/>
    </xf>
    <xf numFmtId="0" fontId="17" fillId="0" borderId="2" xfId="44" applyFont="1" applyBorder="1" applyAlignment="1">
      <alignment vertical="center"/>
    </xf>
    <xf numFmtId="0" fontId="17" fillId="0" borderId="0" xfId="44" applyFont="1" applyAlignment="1">
      <alignment vertical="center"/>
    </xf>
    <xf numFmtId="0" fontId="90" fillId="0" borderId="58" xfId="0" applyFont="1" applyBorder="1" applyAlignment="1">
      <alignment horizontal="center" vertical="center" wrapText="1"/>
    </xf>
    <xf numFmtId="4" fontId="90" fillId="4" borderId="58" xfId="0" applyNumberFormat="1" applyFont="1" applyFill="1" applyBorder="1" applyAlignment="1">
      <alignment horizontal="center" vertical="center"/>
    </xf>
    <xf numFmtId="2" fontId="3" fillId="4" borderId="58" xfId="132" applyNumberFormat="1" applyFont="1" applyFill="1" applyBorder="1" applyAlignment="1">
      <alignment horizontal="center" vertical="center"/>
    </xf>
    <xf numFmtId="0" fontId="3" fillId="4" borderId="58" xfId="44" applyFill="1" applyBorder="1" applyAlignment="1">
      <alignment horizontal="center" vertical="center" wrapText="1"/>
    </xf>
    <xf numFmtId="0" fontId="90" fillId="4" borderId="58" xfId="0" applyFont="1" applyFill="1" applyBorder="1" applyAlignment="1">
      <alignment horizontal="center" vertical="center" wrapText="1"/>
    </xf>
    <xf numFmtId="0" fontId="17" fillId="4" borderId="58" xfId="44" applyFont="1" applyFill="1" applyBorder="1" applyAlignment="1">
      <alignment vertical="center"/>
    </xf>
    <xf numFmtId="44" fontId="11" fillId="0" borderId="0" xfId="44" applyNumberFormat="1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2" fillId="2" borderId="58" xfId="44" applyFont="1" applyFill="1" applyBorder="1" applyAlignment="1">
      <alignment vertical="center"/>
    </xf>
    <xf numFmtId="0" fontId="17" fillId="9" borderId="58" xfId="44" applyFont="1" applyFill="1" applyBorder="1" applyAlignment="1">
      <alignment vertical="center"/>
    </xf>
    <xf numFmtId="2" fontId="17" fillId="9" borderId="58" xfId="132" applyNumberFormat="1" applyFont="1" applyFill="1" applyBorder="1" applyAlignment="1">
      <alignment vertical="center"/>
    </xf>
    <xf numFmtId="0" fontId="17" fillId="8" borderId="58" xfId="44" applyFont="1" applyFill="1" applyBorder="1" applyAlignment="1">
      <alignment horizontal="center" vertical="center"/>
    </xf>
    <xf numFmtId="2" fontId="17" fillId="8" borderId="58" xfId="44" applyNumberFormat="1" applyFont="1" applyFill="1" applyBorder="1" applyAlignment="1">
      <alignment horizontal="center" vertical="center"/>
    </xf>
    <xf numFmtId="43" fontId="17" fillId="2" borderId="58" xfId="132" applyFont="1" applyFill="1" applyBorder="1" applyAlignment="1">
      <alignment horizontal="right" vertical="center"/>
    </xf>
    <xf numFmtId="0" fontId="17" fillId="9" borderId="58" xfId="44" applyFont="1" applyFill="1" applyBorder="1" applyAlignment="1">
      <alignment horizontal="center" vertical="center"/>
    </xf>
    <xf numFmtId="43" fontId="17" fillId="9" borderId="58" xfId="132" applyFont="1" applyFill="1" applyBorder="1" applyAlignment="1">
      <alignment horizontal="right" vertical="center"/>
    </xf>
    <xf numFmtId="0" fontId="3" fillId="4" borderId="58" xfId="0" applyFont="1" applyFill="1" applyBorder="1" applyAlignment="1">
      <alignment horizontal="center" vertical="center" wrapText="1"/>
    </xf>
    <xf numFmtId="0" fontId="17" fillId="8" borderId="58" xfId="44" applyFont="1" applyFill="1" applyBorder="1" applyAlignment="1">
      <alignment vertical="center" wrapText="1"/>
    </xf>
    <xf numFmtId="2" fontId="27" fillId="8" borderId="58" xfId="44" applyNumberFormat="1" applyFont="1" applyFill="1" applyBorder="1" applyAlignment="1">
      <alignment horizontal="center" vertical="center"/>
    </xf>
    <xf numFmtId="0" fontId="90" fillId="4" borderId="53" xfId="0" applyFont="1" applyFill="1" applyBorder="1" applyAlignment="1">
      <alignment horizontal="center" vertical="center"/>
    </xf>
    <xf numFmtId="0" fontId="126" fillId="8" borderId="53" xfId="44" applyFont="1" applyFill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9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4" fontId="17" fillId="8" borderId="53" xfId="145" applyFont="1" applyFill="1" applyBorder="1" applyAlignment="1">
      <alignment horizontal="center" vertical="center" wrapText="1"/>
    </xf>
    <xf numFmtId="44" fontId="17" fillId="8" borderId="54" xfId="145" applyFont="1" applyFill="1" applyBorder="1" applyAlignment="1">
      <alignment horizontal="center" vertical="center" wrapText="1"/>
    </xf>
    <xf numFmtId="43" fontId="3" fillId="2" borderId="53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26" fillId="8" borderId="58" xfId="44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43" fontId="3" fillId="2" borderId="58" xfId="132" applyFont="1" applyFill="1" applyBorder="1" applyAlignment="1">
      <alignment horizontal="right" vertical="center"/>
    </xf>
    <xf numFmtId="44" fontId="3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0" fontId="17" fillId="0" borderId="3" xfId="44" applyFont="1" applyBorder="1" applyAlignment="1">
      <alignment horizontal="right" vertical="center"/>
    </xf>
    <xf numFmtId="0" fontId="17" fillId="0" borderId="6" xfId="44" applyFont="1" applyBorder="1" applyAlignment="1">
      <alignment horizontal="right" vertical="center"/>
    </xf>
    <xf numFmtId="0" fontId="90" fillId="0" borderId="1" xfId="0" applyFont="1" applyBorder="1" applyAlignment="1">
      <alignment horizontal="center" vertical="center"/>
    </xf>
    <xf numFmtId="44" fontId="26" fillId="8" borderId="54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0" fillId="83" borderId="1" xfId="0" applyNumberFormat="1" applyFont="1" applyFill="1" applyBorder="1" applyAlignment="1">
      <alignment horizontal="center" vertical="center"/>
    </xf>
    <xf numFmtId="2" fontId="3" fillId="0" borderId="5" xfId="132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3" xfId="44" applyFont="1" applyBorder="1" applyAlignment="1">
      <alignment horizontal="center" vertical="center"/>
    </xf>
    <xf numFmtId="10" fontId="17" fillId="0" borderId="3" xfId="44" applyNumberFormat="1" applyFont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6" xfId="44" applyNumberFormat="1" applyFont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28" fillId="84" borderId="1" xfId="44" applyNumberFormat="1" applyFont="1" applyFill="1" applyBorder="1" applyAlignment="1">
      <alignment horizontal="left" vertical="center"/>
    </xf>
    <xf numFmtId="0" fontId="129" fillId="84" borderId="1" xfId="44" applyFont="1" applyFill="1" applyBorder="1" applyAlignment="1">
      <alignment horizontal="center" vertical="center" wrapText="1"/>
    </xf>
    <xf numFmtId="44" fontId="129" fillId="84" borderId="1" xfId="132" applyNumberFormat="1" applyFont="1" applyFill="1" applyBorder="1" applyAlignment="1">
      <alignment horizontal="right" vertical="center"/>
    </xf>
    <xf numFmtId="10" fontId="128" fillId="84" borderId="1" xfId="68" applyNumberFormat="1" applyFont="1" applyFill="1" applyBorder="1" applyAlignment="1">
      <alignment vertical="center"/>
    </xf>
    <xf numFmtId="0" fontId="129" fillId="84" borderId="53" xfId="44" applyFont="1" applyFill="1" applyBorder="1" applyAlignment="1">
      <alignment horizontal="center" vertical="center" wrapText="1"/>
    </xf>
    <xf numFmtId="0" fontId="129" fillId="84" borderId="58" xfId="44" applyFont="1" applyFill="1" applyBorder="1" applyAlignment="1">
      <alignment vertical="center" wrapText="1"/>
    </xf>
    <xf numFmtId="2" fontId="94" fillId="84" borderId="58" xfId="44" applyNumberFormat="1" applyFont="1" applyFill="1" applyBorder="1" applyAlignment="1">
      <alignment horizontal="center" vertical="center"/>
    </xf>
    <xf numFmtId="0" fontId="129" fillId="84" borderId="58" xfId="44" applyFont="1" applyFill="1" applyBorder="1" applyAlignment="1">
      <alignment horizontal="right" vertical="center"/>
    </xf>
    <xf numFmtId="44" fontId="129" fillId="84" borderId="54" xfId="44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7" fillId="0" borderId="0" xfId="44" applyFont="1" applyAlignment="1">
      <alignment horizontal="left" vertical="center"/>
    </xf>
    <xf numFmtId="0" fontId="25" fillId="0" borderId="0" xfId="44" applyFont="1" applyAlignment="1">
      <alignment horizontal="center" vertical="center"/>
    </xf>
    <xf numFmtId="43" fontId="17" fillId="0" borderId="60" xfId="44" applyNumberFormat="1" applyFont="1" applyBorder="1" applyAlignment="1">
      <alignment horizontal="right" vertical="center"/>
    </xf>
    <xf numFmtId="43" fontId="17" fillId="0" borderId="0" xfId="44" applyNumberFormat="1" applyFont="1" applyAlignment="1">
      <alignment vertical="center"/>
    </xf>
    <xf numFmtId="43" fontId="17" fillId="0" borderId="0" xfId="44" applyNumberFormat="1" applyFont="1" applyAlignment="1">
      <alignment horizontal="right" vertical="center"/>
    </xf>
    <xf numFmtId="0" fontId="84" fillId="0" borderId="3" xfId="44" quotePrefix="1" applyFont="1" applyBorder="1" applyAlignment="1">
      <alignment horizontal="center" vertical="center"/>
    </xf>
    <xf numFmtId="0" fontId="3" fillId="0" borderId="5" xfId="44" applyBorder="1" applyAlignment="1">
      <alignment horizontal="center" vertical="center"/>
    </xf>
    <xf numFmtId="0" fontId="25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1" fillId="0" borderId="59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41" fontId="21" fillId="4" borderId="0" xfId="132" applyNumberFormat="1" applyFont="1" applyFill="1" applyAlignment="1">
      <alignment horizontal="right" vertical="center"/>
    </xf>
    <xf numFmtId="41" fontId="21" fillId="4" borderId="0" xfId="132" applyNumberFormat="1" applyFont="1" applyFill="1" applyAlignment="1">
      <alignment vertical="center"/>
    </xf>
    <xf numFmtId="0" fontId="21" fillId="4" borderId="0" xfId="45925" applyFont="1" applyFill="1" applyAlignment="1">
      <alignment vertical="center"/>
    </xf>
    <xf numFmtId="0" fontId="113" fillId="4" borderId="0" xfId="44" applyFont="1" applyFill="1" applyAlignment="1">
      <alignment horizontal="center" vertical="center"/>
    </xf>
    <xf numFmtId="0" fontId="113" fillId="0" borderId="4" xfId="44" applyFont="1" applyBorder="1" applyAlignment="1">
      <alignment horizontal="center" vertical="center"/>
    </xf>
    <xf numFmtId="0" fontId="113" fillId="0" borderId="5" xfId="44" applyFont="1" applyBorder="1" applyAlignment="1">
      <alignment vertical="center" wrapText="1"/>
    </xf>
    <xf numFmtId="0" fontId="113" fillId="0" borderId="5" xfId="44" applyFont="1" applyBorder="1" applyAlignment="1">
      <alignment horizontal="left" vertical="center" wrapText="1"/>
    </xf>
    <xf numFmtId="0" fontId="113" fillId="0" borderId="5" xfId="44" applyFont="1" applyBorder="1" applyAlignment="1">
      <alignment horizontal="center" vertical="center"/>
    </xf>
    <xf numFmtId="2" fontId="113" fillId="0" borderId="5" xfId="132" applyNumberFormat="1" applyFont="1" applyFill="1" applyBorder="1" applyAlignment="1">
      <alignment horizontal="center" vertical="center"/>
    </xf>
    <xf numFmtId="43" fontId="113" fillId="0" borderId="5" xfId="132" applyFont="1" applyFill="1" applyBorder="1" applyAlignment="1">
      <alignment horizontal="right" vertical="center"/>
    </xf>
    <xf numFmtId="43" fontId="113" fillId="0" borderId="6" xfId="132" applyFont="1" applyFill="1" applyBorder="1" applyAlignment="1">
      <alignment horizontal="right" vertical="center"/>
    </xf>
    <xf numFmtId="49" fontId="23" fillId="0" borderId="55" xfId="0" applyNumberFormat="1" applyFont="1" applyBorder="1" applyAlignment="1">
      <alignment vertical="center" wrapText="1"/>
    </xf>
    <xf numFmtId="49" fontId="23" fillId="0" borderId="56" xfId="0" applyNumberFormat="1" applyFont="1" applyBorder="1" applyAlignment="1">
      <alignment vertical="center" wrapText="1"/>
    </xf>
    <xf numFmtId="49" fontId="23" fillId="0" borderId="57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14" xfId="0" applyNumberFormat="1" applyFont="1" applyBorder="1" applyAlignment="1">
      <alignment vertical="center" wrapText="1"/>
    </xf>
    <xf numFmtId="49" fontId="23" fillId="0" borderId="15" xfId="0" applyNumberFormat="1" applyFont="1" applyBorder="1" applyAlignment="1">
      <alignment vertical="center" wrapText="1"/>
    </xf>
    <xf numFmtId="49" fontId="17" fillId="0" borderId="4" xfId="44" applyNumberFormat="1" applyFont="1" applyBorder="1" applyAlignment="1">
      <alignment vertical="center"/>
    </xf>
    <xf numFmtId="49" fontId="17" fillId="0" borderId="5" xfId="44" applyNumberFormat="1" applyFont="1" applyBorder="1" applyAlignment="1">
      <alignment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9" fontId="122" fillId="0" borderId="55" xfId="0" applyNumberFormat="1" applyFont="1" applyBorder="1" applyAlignment="1">
      <alignment horizontal="center" vertical="center" wrapText="1"/>
    </xf>
    <xf numFmtId="49" fontId="122" fillId="0" borderId="56" xfId="0" applyNumberFormat="1" applyFont="1" applyBorder="1" applyAlignment="1">
      <alignment horizontal="center" vertical="center" wrapText="1"/>
    </xf>
    <xf numFmtId="49" fontId="122" fillId="0" borderId="57" xfId="0" applyNumberFormat="1" applyFont="1" applyBorder="1" applyAlignment="1">
      <alignment horizontal="center" vertical="center" wrapText="1"/>
    </xf>
    <xf numFmtId="49" fontId="122" fillId="0" borderId="2" xfId="0" applyNumberFormat="1" applyFont="1" applyBorder="1" applyAlignment="1">
      <alignment horizontal="center" vertical="center" wrapText="1"/>
    </xf>
    <xf numFmtId="49" fontId="122" fillId="0" borderId="0" xfId="0" applyNumberFormat="1" applyFont="1" applyAlignment="1">
      <alignment horizontal="center" vertical="center" wrapText="1"/>
    </xf>
    <xf numFmtId="49" fontId="122" fillId="0" borderId="3" xfId="0" applyNumberFormat="1" applyFont="1" applyBorder="1" applyAlignment="1">
      <alignment horizontal="center" vertical="center" wrapText="1"/>
    </xf>
    <xf numFmtId="49" fontId="122" fillId="0" borderId="13" xfId="0" applyNumberFormat="1" applyFont="1" applyBorder="1" applyAlignment="1">
      <alignment horizontal="center" vertical="center" wrapText="1"/>
    </xf>
    <xf numFmtId="49" fontId="122" fillId="0" borderId="14" xfId="0" applyNumberFormat="1" applyFont="1" applyBorder="1" applyAlignment="1">
      <alignment horizontal="center" vertical="center" wrapText="1"/>
    </xf>
    <xf numFmtId="49" fontId="122" fillId="0" borderId="15" xfId="0" applyNumberFormat="1" applyFont="1" applyBorder="1" applyAlignment="1">
      <alignment horizontal="center" vertical="center" wrapText="1"/>
    </xf>
    <xf numFmtId="49" fontId="11" fillId="4" borderId="59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0" fontId="11" fillId="4" borderId="59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44" fontId="11" fillId="4" borderId="59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10" fontId="11" fillId="4" borderId="59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0" fontId="12" fillId="8" borderId="59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0" fontId="12" fillId="8" borderId="55" xfId="44" applyFont="1" applyFill="1" applyBorder="1" applyAlignment="1">
      <alignment horizontal="center" vertical="center"/>
    </xf>
    <xf numFmtId="0" fontId="12" fillId="8" borderId="57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49" fontId="12" fillId="8" borderId="59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1" xfId="44" applyFont="1" applyFill="1" applyBorder="1" applyAlignment="1">
      <alignment horizontal="center" vertical="center" wrapText="1"/>
    </xf>
    <xf numFmtId="0" fontId="17" fillId="0" borderId="2" xfId="44" applyFont="1" applyBorder="1" applyAlignment="1">
      <alignment horizontal="left" vertical="center"/>
    </xf>
    <xf numFmtId="0" fontId="17" fillId="0" borderId="0" xfId="44" applyFont="1" applyAlignment="1">
      <alignment horizontal="left" vertical="center"/>
    </xf>
    <xf numFmtId="0" fontId="12" fillId="8" borderId="53" xfId="44" applyFont="1" applyFill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18" fillId="0" borderId="55" xfId="0" applyFont="1" applyBorder="1" applyAlignment="1">
      <alignment horizontal="center" vertical="center" wrapText="1"/>
    </xf>
    <xf numFmtId="0" fontId="122" fillId="0" borderId="56" xfId="0" applyFont="1" applyBorder="1" applyAlignment="1">
      <alignment horizontal="center" vertical="center"/>
    </xf>
    <xf numFmtId="0" fontId="122" fillId="0" borderId="57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2" fillId="0" borderId="3" xfId="0" applyFont="1" applyBorder="1" applyAlignment="1">
      <alignment horizontal="center" vertical="center"/>
    </xf>
    <xf numFmtId="0" fontId="118" fillId="0" borderId="13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9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3" xfId="145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  <xf numFmtId="2" fontId="17" fillId="8" borderId="59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</cellXfs>
  <cellStyles count="46102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35" xfId="46100" xr:uid="{00000000-0005-0000-0000-0000AA700000}"/>
    <cellStyle name="Normal 236" xfId="46101" xr:uid="{00000000-0005-0000-0000-0000AB700000}"/>
    <cellStyle name="Normal 24" xfId="931" xr:uid="{00000000-0005-0000-0000-0000AC700000}"/>
    <cellStyle name="Normal 24 2" xfId="41804" xr:uid="{00000000-0005-0000-0000-0000AD700000}"/>
    <cellStyle name="Normal 25" xfId="932" xr:uid="{00000000-0005-0000-0000-0000AE700000}"/>
    <cellStyle name="Normal 26" xfId="933" xr:uid="{00000000-0005-0000-0000-0000AF700000}"/>
    <cellStyle name="Normal 26 2" xfId="41805" xr:uid="{00000000-0005-0000-0000-0000B0700000}"/>
    <cellStyle name="Normal 27" xfId="934" xr:uid="{00000000-0005-0000-0000-0000B1700000}"/>
    <cellStyle name="Normal 27 2" xfId="41806" xr:uid="{00000000-0005-0000-0000-0000B2700000}"/>
    <cellStyle name="Normal 28" xfId="935" xr:uid="{00000000-0005-0000-0000-0000B3700000}"/>
    <cellStyle name="Normal 28 2" xfId="41807" xr:uid="{00000000-0005-0000-0000-0000B4700000}"/>
    <cellStyle name="Normal 29" xfId="936" xr:uid="{00000000-0005-0000-0000-0000B5700000}"/>
    <cellStyle name="Normal 29 2" xfId="937" xr:uid="{00000000-0005-0000-0000-0000B6700000}"/>
    <cellStyle name="Normal 3" xfId="54" xr:uid="{00000000-0005-0000-0000-0000B7700000}"/>
    <cellStyle name="Normal 3 10" xfId="939" xr:uid="{00000000-0005-0000-0000-0000B8700000}"/>
    <cellStyle name="Normal 3 10 2" xfId="10480" xr:uid="{00000000-0005-0000-0000-0000B9700000}"/>
    <cellStyle name="Normal 3 10 2 2" xfId="10481" xr:uid="{00000000-0005-0000-0000-0000BA700000}"/>
    <cellStyle name="Normal 3 10 2 2 2" xfId="10482" xr:uid="{00000000-0005-0000-0000-0000BB700000}"/>
    <cellStyle name="Normal 3 10 2 2 3" xfId="10483" xr:uid="{00000000-0005-0000-0000-0000BC700000}"/>
    <cellStyle name="Normal 3 10 2 2 4" xfId="10484" xr:uid="{00000000-0005-0000-0000-0000BD700000}"/>
    <cellStyle name="Normal 3 10 3" xfId="10485" xr:uid="{00000000-0005-0000-0000-0000BE700000}"/>
    <cellStyle name="Normal 3 10 3 2" xfId="10486" xr:uid="{00000000-0005-0000-0000-0000BF700000}"/>
    <cellStyle name="Normal 3 10 3 3" xfId="10487" xr:uid="{00000000-0005-0000-0000-0000C0700000}"/>
    <cellStyle name="Normal 3 10 3 4" xfId="10488" xr:uid="{00000000-0005-0000-0000-0000C1700000}"/>
    <cellStyle name="Normal 3 11" xfId="940" xr:uid="{00000000-0005-0000-0000-0000C2700000}"/>
    <cellStyle name="Normal 3 11 2" xfId="10489" xr:uid="{00000000-0005-0000-0000-0000C3700000}"/>
    <cellStyle name="Normal 3 11 2 2" xfId="10490" xr:uid="{00000000-0005-0000-0000-0000C4700000}"/>
    <cellStyle name="Normal 3 11 2 2 2" xfId="10491" xr:uid="{00000000-0005-0000-0000-0000C5700000}"/>
    <cellStyle name="Normal 3 11 2 2 3" xfId="10492" xr:uid="{00000000-0005-0000-0000-0000C6700000}"/>
    <cellStyle name="Normal 3 11 2 2 4" xfId="10493" xr:uid="{00000000-0005-0000-0000-0000C7700000}"/>
    <cellStyle name="Normal 3 11 3" xfId="10494" xr:uid="{00000000-0005-0000-0000-0000C8700000}"/>
    <cellStyle name="Normal 3 11 3 2" xfId="10495" xr:uid="{00000000-0005-0000-0000-0000C9700000}"/>
    <cellStyle name="Normal 3 11 3 3" xfId="10496" xr:uid="{00000000-0005-0000-0000-0000CA700000}"/>
    <cellStyle name="Normal 3 11 3 4" xfId="10497" xr:uid="{00000000-0005-0000-0000-0000CB700000}"/>
    <cellStyle name="Normal 3 12" xfId="941" xr:uid="{00000000-0005-0000-0000-0000CC700000}"/>
    <cellStyle name="Normal 3 12 2" xfId="942" xr:uid="{00000000-0005-0000-0000-0000CD700000}"/>
    <cellStyle name="Normal 3 12 2 2" xfId="943" xr:uid="{00000000-0005-0000-0000-0000CE700000}"/>
    <cellStyle name="Normal 3 12 2 2 2" xfId="944" xr:uid="{00000000-0005-0000-0000-0000CF700000}"/>
    <cellStyle name="Normal 3 12 2 2 2 2" xfId="945" xr:uid="{00000000-0005-0000-0000-0000D0700000}"/>
    <cellStyle name="Normal 3 12 2 2 2 2 2" xfId="10498" xr:uid="{00000000-0005-0000-0000-0000D1700000}"/>
    <cellStyle name="Normal 3 12 2 2 2 3" xfId="10499" xr:uid="{00000000-0005-0000-0000-0000D2700000}"/>
    <cellStyle name="Normal 3 12 2 2 3" xfId="946" xr:uid="{00000000-0005-0000-0000-0000D3700000}"/>
    <cellStyle name="Normal 3 12 2 2 3 2" xfId="947" xr:uid="{00000000-0005-0000-0000-0000D4700000}"/>
    <cellStyle name="Normal 3 12 2 2 3 2 2" xfId="10500" xr:uid="{00000000-0005-0000-0000-0000D5700000}"/>
    <cellStyle name="Normal 3 12 2 2 3 3" xfId="10501" xr:uid="{00000000-0005-0000-0000-0000D6700000}"/>
    <cellStyle name="Normal 3 12 2 2 4" xfId="948" xr:uid="{00000000-0005-0000-0000-0000D7700000}"/>
    <cellStyle name="Normal 3 12 2 2 4 2" xfId="10502" xr:uid="{00000000-0005-0000-0000-0000D8700000}"/>
    <cellStyle name="Normal 3 12 2 2 5" xfId="10503" xr:uid="{00000000-0005-0000-0000-0000D9700000}"/>
    <cellStyle name="Normal 3 12 2 2_12001 - Planilha orçamentária" xfId="949" xr:uid="{00000000-0005-0000-0000-0000DA700000}"/>
    <cellStyle name="Normal 3 12 2 3" xfId="950" xr:uid="{00000000-0005-0000-0000-0000DB700000}"/>
    <cellStyle name="Normal 3 12 2 3 2" xfId="951" xr:uid="{00000000-0005-0000-0000-0000DC700000}"/>
    <cellStyle name="Normal 3 12 2 3 2 2" xfId="10504" xr:uid="{00000000-0005-0000-0000-0000DD700000}"/>
    <cellStyle name="Normal 3 12 2 3 3" xfId="10505" xr:uid="{00000000-0005-0000-0000-0000DE700000}"/>
    <cellStyle name="Normal 3 12 2 4" xfId="952" xr:uid="{00000000-0005-0000-0000-0000DF700000}"/>
    <cellStyle name="Normal 3 12 2 4 2" xfId="953" xr:uid="{00000000-0005-0000-0000-0000E0700000}"/>
    <cellStyle name="Normal 3 12 2 4 2 2" xfId="10506" xr:uid="{00000000-0005-0000-0000-0000E1700000}"/>
    <cellStyle name="Normal 3 12 2 4 3" xfId="10507" xr:uid="{00000000-0005-0000-0000-0000E2700000}"/>
    <cellStyle name="Normal 3 12 2 5" xfId="954" xr:uid="{00000000-0005-0000-0000-0000E3700000}"/>
    <cellStyle name="Normal 3 12 2 5 2" xfId="10508" xr:uid="{00000000-0005-0000-0000-0000E4700000}"/>
    <cellStyle name="Normal 3 12 2 6" xfId="10509" xr:uid="{00000000-0005-0000-0000-0000E5700000}"/>
    <cellStyle name="Normal 3 12 2_12001 - Planilha orçamentária" xfId="955" xr:uid="{00000000-0005-0000-0000-0000E6700000}"/>
    <cellStyle name="Normal 3 12 3" xfId="956" xr:uid="{00000000-0005-0000-0000-0000E7700000}"/>
    <cellStyle name="Normal 3 12 3 2" xfId="957" xr:uid="{00000000-0005-0000-0000-0000E8700000}"/>
    <cellStyle name="Normal 3 12 3 2 2" xfId="958" xr:uid="{00000000-0005-0000-0000-0000E9700000}"/>
    <cellStyle name="Normal 3 12 3 2 2 2" xfId="10510" xr:uid="{00000000-0005-0000-0000-0000EA700000}"/>
    <cellStyle name="Normal 3 12 3 2 3" xfId="10511" xr:uid="{00000000-0005-0000-0000-0000EB700000}"/>
    <cellStyle name="Normal 3 12 3 3" xfId="959" xr:uid="{00000000-0005-0000-0000-0000EC700000}"/>
    <cellStyle name="Normal 3 12 3 3 2" xfId="960" xr:uid="{00000000-0005-0000-0000-0000ED700000}"/>
    <cellStyle name="Normal 3 12 3 3 2 2" xfId="10512" xr:uid="{00000000-0005-0000-0000-0000EE700000}"/>
    <cellStyle name="Normal 3 12 3 3 3" xfId="10513" xr:uid="{00000000-0005-0000-0000-0000EF700000}"/>
    <cellStyle name="Normal 3 12 3 4" xfId="961" xr:uid="{00000000-0005-0000-0000-0000F0700000}"/>
    <cellStyle name="Normal 3 12 3 4 2" xfId="10514" xr:uid="{00000000-0005-0000-0000-0000F1700000}"/>
    <cellStyle name="Normal 3 12 3 5" xfId="10515" xr:uid="{00000000-0005-0000-0000-0000F2700000}"/>
    <cellStyle name="Normal 3 12 3_12001 - Planilha orçamentária" xfId="962" xr:uid="{00000000-0005-0000-0000-0000F3700000}"/>
    <cellStyle name="Normal 3 12 4" xfId="963" xr:uid="{00000000-0005-0000-0000-0000F4700000}"/>
    <cellStyle name="Normal 3 12 4 2" xfId="964" xr:uid="{00000000-0005-0000-0000-0000F5700000}"/>
    <cellStyle name="Normal 3 12 4 2 2" xfId="10516" xr:uid="{00000000-0005-0000-0000-0000F6700000}"/>
    <cellStyle name="Normal 3 12 4 3" xfId="10517" xr:uid="{00000000-0005-0000-0000-0000F7700000}"/>
    <cellStyle name="Normal 3 12 5" xfId="965" xr:uid="{00000000-0005-0000-0000-0000F8700000}"/>
    <cellStyle name="Normal 3 12 5 2" xfId="966" xr:uid="{00000000-0005-0000-0000-0000F9700000}"/>
    <cellStyle name="Normal 3 12 5 2 2" xfId="10518" xr:uid="{00000000-0005-0000-0000-0000FA700000}"/>
    <cellStyle name="Normal 3 12 5 3" xfId="10519" xr:uid="{00000000-0005-0000-0000-0000FB700000}"/>
    <cellStyle name="Normal 3 12 6" xfId="967" xr:uid="{00000000-0005-0000-0000-0000FC700000}"/>
    <cellStyle name="Normal 3 12 6 2" xfId="10520" xr:uid="{00000000-0005-0000-0000-0000FD700000}"/>
    <cellStyle name="Normal 3 12 7" xfId="10521" xr:uid="{00000000-0005-0000-0000-0000FE700000}"/>
    <cellStyle name="Normal 3 12_12001 - Planilha orçamentária" xfId="968" xr:uid="{00000000-0005-0000-0000-0000FF700000}"/>
    <cellStyle name="Normal 3 13" xfId="969" xr:uid="{00000000-0005-0000-0000-000000710000}"/>
    <cellStyle name="Normal 3 13 10" xfId="970" xr:uid="{00000000-0005-0000-0000-000001710000}"/>
    <cellStyle name="Normal 3 13 11" xfId="971" xr:uid="{00000000-0005-0000-0000-000002710000}"/>
    <cellStyle name="Normal 3 13 12" xfId="972" xr:uid="{00000000-0005-0000-0000-000003710000}"/>
    <cellStyle name="Normal 3 13 13" xfId="973" xr:uid="{00000000-0005-0000-0000-000004710000}"/>
    <cellStyle name="Normal 3 13 14" xfId="974" xr:uid="{00000000-0005-0000-0000-000005710000}"/>
    <cellStyle name="Normal 3 13 15" xfId="975" xr:uid="{00000000-0005-0000-0000-000006710000}"/>
    <cellStyle name="Normal 3 13 16" xfId="976" xr:uid="{00000000-0005-0000-0000-000007710000}"/>
    <cellStyle name="Normal 3 13 17" xfId="977" xr:uid="{00000000-0005-0000-0000-000008710000}"/>
    <cellStyle name="Normal 3 13 18" xfId="978" xr:uid="{00000000-0005-0000-0000-000009710000}"/>
    <cellStyle name="Normal 3 13 19" xfId="979" xr:uid="{00000000-0005-0000-0000-00000A710000}"/>
    <cellStyle name="Normal 3 13 2" xfId="980" xr:uid="{00000000-0005-0000-0000-00000B710000}"/>
    <cellStyle name="Normal 3 13 2 2" xfId="10522" xr:uid="{00000000-0005-0000-0000-00000C710000}"/>
    <cellStyle name="Normal 3 13 2 2 2" xfId="10523" xr:uid="{00000000-0005-0000-0000-00000D710000}"/>
    <cellStyle name="Normal 3 13 2 2 3" xfId="10524" xr:uid="{00000000-0005-0000-0000-00000E710000}"/>
    <cellStyle name="Normal 3 13 2 2 4" xfId="10525" xr:uid="{00000000-0005-0000-0000-00000F710000}"/>
    <cellStyle name="Normal 3 13 20" xfId="981" xr:uid="{00000000-0005-0000-0000-000010710000}"/>
    <cellStyle name="Normal 3 13 21" xfId="982" xr:uid="{00000000-0005-0000-0000-000011710000}"/>
    <cellStyle name="Normal 3 13 22" xfId="983" xr:uid="{00000000-0005-0000-0000-000012710000}"/>
    <cellStyle name="Normal 3 13 23" xfId="984" xr:uid="{00000000-0005-0000-0000-000013710000}"/>
    <cellStyle name="Normal 3 13 24" xfId="985" xr:uid="{00000000-0005-0000-0000-000014710000}"/>
    <cellStyle name="Normal 3 13 25" xfId="986" xr:uid="{00000000-0005-0000-0000-000015710000}"/>
    <cellStyle name="Normal 3 13 26" xfId="987" xr:uid="{00000000-0005-0000-0000-000016710000}"/>
    <cellStyle name="Normal 3 13 27" xfId="988" xr:uid="{00000000-0005-0000-0000-000017710000}"/>
    <cellStyle name="Normal 3 13 28" xfId="989" xr:uid="{00000000-0005-0000-0000-000018710000}"/>
    <cellStyle name="Normal 3 13 29" xfId="990" xr:uid="{00000000-0005-0000-0000-000019710000}"/>
    <cellStyle name="Normal 3 13 3" xfId="991" xr:uid="{00000000-0005-0000-0000-00001A710000}"/>
    <cellStyle name="Normal 3 13 3 2" xfId="10526" xr:uid="{00000000-0005-0000-0000-00001B710000}"/>
    <cellStyle name="Normal 3 13 3 3" xfId="10527" xr:uid="{00000000-0005-0000-0000-00001C710000}"/>
    <cellStyle name="Normal 3 13 3 4" xfId="10528" xr:uid="{00000000-0005-0000-0000-00001D710000}"/>
    <cellStyle name="Normal 3 13 30" xfId="992" xr:uid="{00000000-0005-0000-0000-00001E710000}"/>
    <cellStyle name="Normal 3 13 31" xfId="993" xr:uid="{00000000-0005-0000-0000-00001F710000}"/>
    <cellStyle name="Normal 3 13 32" xfId="994" xr:uid="{00000000-0005-0000-0000-000020710000}"/>
    <cellStyle name="Normal 3 13 33" xfId="995" xr:uid="{00000000-0005-0000-0000-000021710000}"/>
    <cellStyle name="Normal 3 13 34" xfId="996" xr:uid="{00000000-0005-0000-0000-000022710000}"/>
    <cellStyle name="Normal 3 13 35" xfId="997" xr:uid="{00000000-0005-0000-0000-000023710000}"/>
    <cellStyle name="Normal 3 13 36" xfId="998" xr:uid="{00000000-0005-0000-0000-000024710000}"/>
    <cellStyle name="Normal 3 13 37" xfId="999" xr:uid="{00000000-0005-0000-0000-000025710000}"/>
    <cellStyle name="Normal 3 13 38" xfId="1000" xr:uid="{00000000-0005-0000-0000-000026710000}"/>
    <cellStyle name="Normal 3 13 39" xfId="1001" xr:uid="{00000000-0005-0000-0000-000027710000}"/>
    <cellStyle name="Normal 3 13 4" xfId="1002" xr:uid="{00000000-0005-0000-0000-000028710000}"/>
    <cellStyle name="Normal 3 13 40" xfId="1003" xr:uid="{00000000-0005-0000-0000-000029710000}"/>
    <cellStyle name="Normal 3 13 41" xfId="1004" xr:uid="{00000000-0005-0000-0000-00002A710000}"/>
    <cellStyle name="Normal 3 13 42" xfId="1005" xr:uid="{00000000-0005-0000-0000-00002B710000}"/>
    <cellStyle name="Normal 3 13 43" xfId="1006" xr:uid="{00000000-0005-0000-0000-00002C710000}"/>
    <cellStyle name="Normal 3 13 44" xfId="1007" xr:uid="{00000000-0005-0000-0000-00002D710000}"/>
    <cellStyle name="Normal 3 13 45" xfId="1008" xr:uid="{00000000-0005-0000-0000-00002E710000}"/>
    <cellStyle name="Normal 3 13 45 2" xfId="1009" xr:uid="{00000000-0005-0000-0000-00002F710000}"/>
    <cellStyle name="Normal 3 13 45 2 2" xfId="1010" xr:uid="{00000000-0005-0000-0000-000030710000}"/>
    <cellStyle name="Normal 3 13 45 2 2 2" xfId="10529" xr:uid="{00000000-0005-0000-0000-000031710000}"/>
    <cellStyle name="Normal 3 13 45 2 3" xfId="10530" xr:uid="{00000000-0005-0000-0000-000032710000}"/>
    <cellStyle name="Normal 3 13 45 3" xfId="1011" xr:uid="{00000000-0005-0000-0000-000033710000}"/>
    <cellStyle name="Normal 3 13 45 3 2" xfId="1012" xr:uid="{00000000-0005-0000-0000-000034710000}"/>
    <cellStyle name="Normal 3 13 45 3 2 2" xfId="10531" xr:uid="{00000000-0005-0000-0000-000035710000}"/>
    <cellStyle name="Normal 3 13 45 3 3" xfId="10532" xr:uid="{00000000-0005-0000-0000-000036710000}"/>
    <cellStyle name="Normal 3 13 45 4" xfId="1013" xr:uid="{00000000-0005-0000-0000-000037710000}"/>
    <cellStyle name="Normal 3 13 45 4 2" xfId="10533" xr:uid="{00000000-0005-0000-0000-000038710000}"/>
    <cellStyle name="Normal 3 13 45 5" xfId="10534" xr:uid="{00000000-0005-0000-0000-000039710000}"/>
    <cellStyle name="Normal 3 13 45_12001 - Planilha orçamentária" xfId="1014" xr:uid="{00000000-0005-0000-0000-00003A710000}"/>
    <cellStyle name="Normal 3 13 46" xfId="1015" xr:uid="{00000000-0005-0000-0000-00003B710000}"/>
    <cellStyle name="Normal 3 13 46 2" xfId="1016" xr:uid="{00000000-0005-0000-0000-00003C710000}"/>
    <cellStyle name="Normal 3 13 46 2 2" xfId="10535" xr:uid="{00000000-0005-0000-0000-00003D710000}"/>
    <cellStyle name="Normal 3 13 46 3" xfId="10536" xr:uid="{00000000-0005-0000-0000-00003E710000}"/>
    <cellStyle name="Normal 3 13 47" xfId="1017" xr:uid="{00000000-0005-0000-0000-00003F710000}"/>
    <cellStyle name="Normal 3 13 47 2" xfId="1018" xr:uid="{00000000-0005-0000-0000-000040710000}"/>
    <cellStyle name="Normal 3 13 47 2 2" xfId="10537" xr:uid="{00000000-0005-0000-0000-000041710000}"/>
    <cellStyle name="Normal 3 13 47 3" xfId="10538" xr:uid="{00000000-0005-0000-0000-000042710000}"/>
    <cellStyle name="Normal 3 13 48" xfId="1019" xr:uid="{00000000-0005-0000-0000-000043710000}"/>
    <cellStyle name="Normal 3 13 48 2" xfId="10539" xr:uid="{00000000-0005-0000-0000-000044710000}"/>
    <cellStyle name="Normal 3 13 49" xfId="10540" xr:uid="{00000000-0005-0000-0000-000045710000}"/>
    <cellStyle name="Normal 3 13 5" xfId="1020" xr:uid="{00000000-0005-0000-0000-000046710000}"/>
    <cellStyle name="Normal 3 13 6" xfId="1021" xr:uid="{00000000-0005-0000-0000-000047710000}"/>
    <cellStyle name="Normal 3 13 7" xfId="1022" xr:uid="{00000000-0005-0000-0000-000048710000}"/>
    <cellStyle name="Normal 3 13 8" xfId="1023" xr:uid="{00000000-0005-0000-0000-000049710000}"/>
    <cellStyle name="Normal 3 13 9" xfId="1024" xr:uid="{00000000-0005-0000-0000-00004A710000}"/>
    <cellStyle name="Normal 3 13_12001 - Planilha orçamentária" xfId="1025" xr:uid="{00000000-0005-0000-0000-00004B710000}"/>
    <cellStyle name="Normal 3 14" xfId="1026" xr:uid="{00000000-0005-0000-0000-00004C710000}"/>
    <cellStyle name="Normal 3 14 2" xfId="10541" xr:uid="{00000000-0005-0000-0000-00004D710000}"/>
    <cellStyle name="Normal 3 15" xfId="1027" xr:uid="{00000000-0005-0000-0000-00004E710000}"/>
    <cellStyle name="Normal 3 15 2" xfId="10542" xr:uid="{00000000-0005-0000-0000-00004F710000}"/>
    <cellStyle name="Normal 3 16" xfId="1028" xr:uid="{00000000-0005-0000-0000-000050710000}"/>
    <cellStyle name="Normal 3 16 2" xfId="1029" xr:uid="{00000000-0005-0000-0000-000051710000}"/>
    <cellStyle name="Normal 3 16 2 2" xfId="1030" xr:uid="{00000000-0005-0000-0000-000052710000}"/>
    <cellStyle name="Normal 3 16 2 2 2" xfId="1031" xr:uid="{00000000-0005-0000-0000-000053710000}"/>
    <cellStyle name="Normal 3 16 2 2 2 2" xfId="1032" xr:uid="{00000000-0005-0000-0000-000054710000}"/>
    <cellStyle name="Normal 3 16 2 2 2 2 2" xfId="10543" xr:uid="{00000000-0005-0000-0000-000055710000}"/>
    <cellStyle name="Normal 3 16 2 2 2 3" xfId="10544" xr:uid="{00000000-0005-0000-0000-000056710000}"/>
    <cellStyle name="Normal 3 16 2 2 3" xfId="1033" xr:uid="{00000000-0005-0000-0000-000057710000}"/>
    <cellStyle name="Normal 3 16 2 2 3 2" xfId="1034" xr:uid="{00000000-0005-0000-0000-000058710000}"/>
    <cellStyle name="Normal 3 16 2 2 3 2 2" xfId="10545" xr:uid="{00000000-0005-0000-0000-000059710000}"/>
    <cellStyle name="Normal 3 16 2 2 3 3" xfId="10546" xr:uid="{00000000-0005-0000-0000-00005A710000}"/>
    <cellStyle name="Normal 3 16 2 2 4" xfId="1035" xr:uid="{00000000-0005-0000-0000-00005B710000}"/>
    <cellStyle name="Normal 3 16 2 2 4 2" xfId="10547" xr:uid="{00000000-0005-0000-0000-00005C710000}"/>
    <cellStyle name="Normal 3 16 2 2 5" xfId="10548" xr:uid="{00000000-0005-0000-0000-00005D710000}"/>
    <cellStyle name="Normal 3 16 2 2_12001 - Planilha orçamentária" xfId="1036" xr:uid="{00000000-0005-0000-0000-00005E710000}"/>
    <cellStyle name="Normal 3 16 2 3" xfId="1037" xr:uid="{00000000-0005-0000-0000-00005F710000}"/>
    <cellStyle name="Normal 3 16 2 3 2" xfId="1038" xr:uid="{00000000-0005-0000-0000-000060710000}"/>
    <cellStyle name="Normal 3 16 2 3 2 2" xfId="10549" xr:uid="{00000000-0005-0000-0000-000061710000}"/>
    <cellStyle name="Normal 3 16 2 3 3" xfId="10550" xr:uid="{00000000-0005-0000-0000-000062710000}"/>
    <cellStyle name="Normal 3 16 2 4" xfId="1039" xr:uid="{00000000-0005-0000-0000-000063710000}"/>
    <cellStyle name="Normal 3 16 2 4 2" xfId="1040" xr:uid="{00000000-0005-0000-0000-000064710000}"/>
    <cellStyle name="Normal 3 16 2 4 2 2" xfId="10551" xr:uid="{00000000-0005-0000-0000-000065710000}"/>
    <cellStyle name="Normal 3 16 2 4 3" xfId="10552" xr:uid="{00000000-0005-0000-0000-000066710000}"/>
    <cellStyle name="Normal 3 16 2 5" xfId="1041" xr:uid="{00000000-0005-0000-0000-000067710000}"/>
    <cellStyle name="Normal 3 16 2 5 2" xfId="10553" xr:uid="{00000000-0005-0000-0000-000068710000}"/>
    <cellStyle name="Normal 3 16 2 6" xfId="10554" xr:uid="{00000000-0005-0000-0000-000069710000}"/>
    <cellStyle name="Normal 3 16 2_12001 - Planilha orçamentária" xfId="1042" xr:uid="{00000000-0005-0000-0000-00006A710000}"/>
    <cellStyle name="Normal 3 16 3" xfId="1043" xr:uid="{00000000-0005-0000-0000-00006B710000}"/>
    <cellStyle name="Normal 3 16 3 2" xfId="1044" xr:uid="{00000000-0005-0000-0000-00006C710000}"/>
    <cellStyle name="Normal 3 16 3 2 2" xfId="1045" xr:uid="{00000000-0005-0000-0000-00006D710000}"/>
    <cellStyle name="Normal 3 16 3 2 2 2" xfId="10555" xr:uid="{00000000-0005-0000-0000-00006E710000}"/>
    <cellStyle name="Normal 3 16 3 2 3" xfId="10556" xr:uid="{00000000-0005-0000-0000-00006F710000}"/>
    <cellStyle name="Normal 3 16 3 3" xfId="1046" xr:uid="{00000000-0005-0000-0000-000070710000}"/>
    <cellStyle name="Normal 3 16 3 3 2" xfId="1047" xr:uid="{00000000-0005-0000-0000-000071710000}"/>
    <cellStyle name="Normal 3 16 3 3 2 2" xfId="10557" xr:uid="{00000000-0005-0000-0000-000072710000}"/>
    <cellStyle name="Normal 3 16 3 3 3" xfId="10558" xr:uid="{00000000-0005-0000-0000-000073710000}"/>
    <cellStyle name="Normal 3 16 3 4" xfId="1048" xr:uid="{00000000-0005-0000-0000-000074710000}"/>
    <cellStyle name="Normal 3 16 3 4 2" xfId="10559" xr:uid="{00000000-0005-0000-0000-000075710000}"/>
    <cellStyle name="Normal 3 16 3 5" xfId="10560" xr:uid="{00000000-0005-0000-0000-000076710000}"/>
    <cellStyle name="Normal 3 16 3_12001 - Planilha orçamentária" xfId="1049" xr:uid="{00000000-0005-0000-0000-000077710000}"/>
    <cellStyle name="Normal 3 16 4" xfId="1050" xr:uid="{00000000-0005-0000-0000-000078710000}"/>
    <cellStyle name="Normal 3 16 4 2" xfId="1051" xr:uid="{00000000-0005-0000-0000-000079710000}"/>
    <cellStyle name="Normal 3 16 4 2 2" xfId="10561" xr:uid="{00000000-0005-0000-0000-00007A710000}"/>
    <cellStyle name="Normal 3 16 4 3" xfId="10562" xr:uid="{00000000-0005-0000-0000-00007B710000}"/>
    <cellStyle name="Normal 3 16 5" xfId="1052" xr:uid="{00000000-0005-0000-0000-00007C710000}"/>
    <cellStyle name="Normal 3 16 5 2" xfId="1053" xr:uid="{00000000-0005-0000-0000-00007D710000}"/>
    <cellStyle name="Normal 3 16 5 2 2" xfId="10563" xr:uid="{00000000-0005-0000-0000-00007E710000}"/>
    <cellStyle name="Normal 3 16 5 3" xfId="10564" xr:uid="{00000000-0005-0000-0000-00007F710000}"/>
    <cellStyle name="Normal 3 16 6" xfId="1054" xr:uid="{00000000-0005-0000-0000-000080710000}"/>
    <cellStyle name="Normal 3 16 6 2" xfId="10565" xr:uid="{00000000-0005-0000-0000-000081710000}"/>
    <cellStyle name="Normal 3 16 7" xfId="10566" xr:uid="{00000000-0005-0000-0000-000082710000}"/>
    <cellStyle name="Normal 3 16_12001 - Planilha orçamentária" xfId="1055" xr:uid="{00000000-0005-0000-0000-000083710000}"/>
    <cellStyle name="Normal 3 17" xfId="1056" xr:uid="{00000000-0005-0000-0000-000084710000}"/>
    <cellStyle name="Normal 3 17 2" xfId="1057" xr:uid="{00000000-0005-0000-0000-000085710000}"/>
    <cellStyle name="Normal 3 17 2 2" xfId="1058" xr:uid="{00000000-0005-0000-0000-000086710000}"/>
    <cellStyle name="Normal 3 17 2 2 2" xfId="1059" xr:uid="{00000000-0005-0000-0000-000087710000}"/>
    <cellStyle name="Normal 3 17 2 2 2 2" xfId="1060" xr:uid="{00000000-0005-0000-0000-000088710000}"/>
    <cellStyle name="Normal 3 17 2 2 2 2 2" xfId="10567" xr:uid="{00000000-0005-0000-0000-000089710000}"/>
    <cellStyle name="Normal 3 17 2 2 2 3" xfId="10568" xr:uid="{00000000-0005-0000-0000-00008A710000}"/>
    <cellStyle name="Normal 3 17 2 2 3" xfId="1061" xr:uid="{00000000-0005-0000-0000-00008B710000}"/>
    <cellStyle name="Normal 3 17 2 2 3 2" xfId="1062" xr:uid="{00000000-0005-0000-0000-00008C710000}"/>
    <cellStyle name="Normal 3 17 2 2 3 2 2" xfId="10569" xr:uid="{00000000-0005-0000-0000-00008D710000}"/>
    <cellStyle name="Normal 3 17 2 2 3 3" xfId="10570" xr:uid="{00000000-0005-0000-0000-00008E710000}"/>
    <cellStyle name="Normal 3 17 2 2 4" xfId="1063" xr:uid="{00000000-0005-0000-0000-00008F710000}"/>
    <cellStyle name="Normal 3 17 2 2 4 2" xfId="10571" xr:uid="{00000000-0005-0000-0000-000090710000}"/>
    <cellStyle name="Normal 3 17 2 2 5" xfId="10572" xr:uid="{00000000-0005-0000-0000-000091710000}"/>
    <cellStyle name="Normal 3 17 2 2_12001 - Planilha orçamentária" xfId="1064" xr:uid="{00000000-0005-0000-0000-000092710000}"/>
    <cellStyle name="Normal 3 17 2 3" xfId="1065" xr:uid="{00000000-0005-0000-0000-000093710000}"/>
    <cellStyle name="Normal 3 17 2 3 2" xfId="1066" xr:uid="{00000000-0005-0000-0000-000094710000}"/>
    <cellStyle name="Normal 3 17 2 3 2 2" xfId="10573" xr:uid="{00000000-0005-0000-0000-000095710000}"/>
    <cellStyle name="Normal 3 17 2 3 3" xfId="10574" xr:uid="{00000000-0005-0000-0000-000096710000}"/>
    <cellStyle name="Normal 3 17 2 4" xfId="1067" xr:uid="{00000000-0005-0000-0000-000097710000}"/>
    <cellStyle name="Normal 3 17 2 4 2" xfId="1068" xr:uid="{00000000-0005-0000-0000-000098710000}"/>
    <cellStyle name="Normal 3 17 2 4 2 2" xfId="10575" xr:uid="{00000000-0005-0000-0000-000099710000}"/>
    <cellStyle name="Normal 3 17 2 4 3" xfId="10576" xr:uid="{00000000-0005-0000-0000-00009A710000}"/>
    <cellStyle name="Normal 3 17 2 5" xfId="1069" xr:uid="{00000000-0005-0000-0000-00009B710000}"/>
    <cellStyle name="Normal 3 17 2 5 2" xfId="10577" xr:uid="{00000000-0005-0000-0000-00009C710000}"/>
    <cellStyle name="Normal 3 17 2 6" xfId="10578" xr:uid="{00000000-0005-0000-0000-00009D710000}"/>
    <cellStyle name="Normal 3 17 2_12001 - Planilha orçamentária" xfId="1070" xr:uid="{00000000-0005-0000-0000-00009E710000}"/>
    <cellStyle name="Normal 3 17 3" xfId="1071" xr:uid="{00000000-0005-0000-0000-00009F710000}"/>
    <cellStyle name="Normal 3 17 3 2" xfId="1072" xr:uid="{00000000-0005-0000-0000-0000A0710000}"/>
    <cellStyle name="Normal 3 17 3 2 2" xfId="1073" xr:uid="{00000000-0005-0000-0000-0000A1710000}"/>
    <cellStyle name="Normal 3 17 3 2 2 2" xfId="10579" xr:uid="{00000000-0005-0000-0000-0000A2710000}"/>
    <cellStyle name="Normal 3 17 3 2 3" xfId="10580" xr:uid="{00000000-0005-0000-0000-0000A3710000}"/>
    <cellStyle name="Normal 3 17 3 3" xfId="1074" xr:uid="{00000000-0005-0000-0000-0000A4710000}"/>
    <cellStyle name="Normal 3 17 3 3 2" xfId="1075" xr:uid="{00000000-0005-0000-0000-0000A5710000}"/>
    <cellStyle name="Normal 3 17 3 3 2 2" xfId="10581" xr:uid="{00000000-0005-0000-0000-0000A6710000}"/>
    <cellStyle name="Normal 3 17 3 3 3" xfId="10582" xr:uid="{00000000-0005-0000-0000-0000A7710000}"/>
    <cellStyle name="Normal 3 17 3 4" xfId="1076" xr:uid="{00000000-0005-0000-0000-0000A8710000}"/>
    <cellStyle name="Normal 3 17 3 4 2" xfId="10583" xr:uid="{00000000-0005-0000-0000-0000A9710000}"/>
    <cellStyle name="Normal 3 17 3 5" xfId="10584" xr:uid="{00000000-0005-0000-0000-0000AA710000}"/>
    <cellStyle name="Normal 3 17 3_12001 - Planilha orçamentária" xfId="1077" xr:uid="{00000000-0005-0000-0000-0000AB710000}"/>
    <cellStyle name="Normal 3 17 4" xfId="1078" xr:uid="{00000000-0005-0000-0000-0000AC710000}"/>
    <cellStyle name="Normal 3 17 4 2" xfId="1079" xr:uid="{00000000-0005-0000-0000-0000AD710000}"/>
    <cellStyle name="Normal 3 17 4 2 2" xfId="10585" xr:uid="{00000000-0005-0000-0000-0000AE710000}"/>
    <cellStyle name="Normal 3 17 4 3" xfId="10586" xr:uid="{00000000-0005-0000-0000-0000AF710000}"/>
    <cellStyle name="Normal 3 17 5" xfId="1080" xr:uid="{00000000-0005-0000-0000-0000B0710000}"/>
    <cellStyle name="Normal 3 17 5 2" xfId="1081" xr:uid="{00000000-0005-0000-0000-0000B1710000}"/>
    <cellStyle name="Normal 3 17 5 2 2" xfId="10587" xr:uid="{00000000-0005-0000-0000-0000B2710000}"/>
    <cellStyle name="Normal 3 17 5 3" xfId="10588" xr:uid="{00000000-0005-0000-0000-0000B3710000}"/>
    <cellStyle name="Normal 3 17 6" xfId="1082" xr:uid="{00000000-0005-0000-0000-0000B4710000}"/>
    <cellStyle name="Normal 3 17 6 2" xfId="10589" xr:uid="{00000000-0005-0000-0000-0000B5710000}"/>
    <cellStyle name="Normal 3 17 7" xfId="10590" xr:uid="{00000000-0005-0000-0000-0000B6710000}"/>
    <cellStyle name="Normal 3 17_12001 - Planilha orçamentária" xfId="1083" xr:uid="{00000000-0005-0000-0000-0000B7710000}"/>
    <cellStyle name="Normal 3 18" xfId="1084" xr:uid="{00000000-0005-0000-0000-0000B8710000}"/>
    <cellStyle name="Normal 3 18 2" xfId="1085" xr:uid="{00000000-0005-0000-0000-0000B9710000}"/>
    <cellStyle name="Normal 3 18 2 2" xfId="1086" xr:uid="{00000000-0005-0000-0000-0000BA710000}"/>
    <cellStyle name="Normal 3 18 2 2 2" xfId="1087" xr:uid="{00000000-0005-0000-0000-0000BB710000}"/>
    <cellStyle name="Normal 3 18 2 2 2 2" xfId="1088" xr:uid="{00000000-0005-0000-0000-0000BC710000}"/>
    <cellStyle name="Normal 3 18 2 2 2 2 2" xfId="10591" xr:uid="{00000000-0005-0000-0000-0000BD710000}"/>
    <cellStyle name="Normal 3 18 2 2 2 3" xfId="10592" xr:uid="{00000000-0005-0000-0000-0000BE710000}"/>
    <cellStyle name="Normal 3 18 2 2 3" xfId="1089" xr:uid="{00000000-0005-0000-0000-0000BF710000}"/>
    <cellStyle name="Normal 3 18 2 2 3 2" xfId="1090" xr:uid="{00000000-0005-0000-0000-0000C0710000}"/>
    <cellStyle name="Normal 3 18 2 2 3 2 2" xfId="10593" xr:uid="{00000000-0005-0000-0000-0000C1710000}"/>
    <cellStyle name="Normal 3 18 2 2 3 3" xfId="10594" xr:uid="{00000000-0005-0000-0000-0000C2710000}"/>
    <cellStyle name="Normal 3 18 2 2 4" xfId="1091" xr:uid="{00000000-0005-0000-0000-0000C3710000}"/>
    <cellStyle name="Normal 3 18 2 2 4 2" xfId="10595" xr:uid="{00000000-0005-0000-0000-0000C4710000}"/>
    <cellStyle name="Normal 3 18 2 2 5" xfId="10596" xr:uid="{00000000-0005-0000-0000-0000C5710000}"/>
    <cellStyle name="Normal 3 18 2 2_12001 - Planilha orçamentária" xfId="1092" xr:uid="{00000000-0005-0000-0000-0000C6710000}"/>
    <cellStyle name="Normal 3 18 2 3" xfId="1093" xr:uid="{00000000-0005-0000-0000-0000C7710000}"/>
    <cellStyle name="Normal 3 18 2 3 2" xfId="1094" xr:uid="{00000000-0005-0000-0000-0000C8710000}"/>
    <cellStyle name="Normal 3 18 2 3 2 2" xfId="10597" xr:uid="{00000000-0005-0000-0000-0000C9710000}"/>
    <cellStyle name="Normal 3 18 2 3 3" xfId="10598" xr:uid="{00000000-0005-0000-0000-0000CA710000}"/>
    <cellStyle name="Normal 3 18 2 4" xfId="1095" xr:uid="{00000000-0005-0000-0000-0000CB710000}"/>
    <cellStyle name="Normal 3 18 2 4 2" xfId="1096" xr:uid="{00000000-0005-0000-0000-0000CC710000}"/>
    <cellStyle name="Normal 3 18 2 4 2 2" xfId="10599" xr:uid="{00000000-0005-0000-0000-0000CD710000}"/>
    <cellStyle name="Normal 3 18 2 4 3" xfId="10600" xr:uid="{00000000-0005-0000-0000-0000CE710000}"/>
    <cellStyle name="Normal 3 18 2 5" xfId="1097" xr:uid="{00000000-0005-0000-0000-0000CF710000}"/>
    <cellStyle name="Normal 3 18 2 5 2" xfId="10601" xr:uid="{00000000-0005-0000-0000-0000D0710000}"/>
    <cellStyle name="Normal 3 18 2 6" xfId="10602" xr:uid="{00000000-0005-0000-0000-0000D1710000}"/>
    <cellStyle name="Normal 3 18 2_12001 - Planilha orçamentária" xfId="1098" xr:uid="{00000000-0005-0000-0000-0000D2710000}"/>
    <cellStyle name="Normal 3 18 3" xfId="1099" xr:uid="{00000000-0005-0000-0000-0000D3710000}"/>
    <cellStyle name="Normal 3 18 3 2" xfId="1100" xr:uid="{00000000-0005-0000-0000-0000D4710000}"/>
    <cellStyle name="Normal 3 18 3 2 2" xfId="1101" xr:uid="{00000000-0005-0000-0000-0000D5710000}"/>
    <cellStyle name="Normal 3 18 3 2 2 2" xfId="10603" xr:uid="{00000000-0005-0000-0000-0000D6710000}"/>
    <cellStyle name="Normal 3 18 3 2 3" xfId="10604" xr:uid="{00000000-0005-0000-0000-0000D7710000}"/>
    <cellStyle name="Normal 3 18 3 3" xfId="1102" xr:uid="{00000000-0005-0000-0000-0000D8710000}"/>
    <cellStyle name="Normal 3 18 3 3 2" xfId="1103" xr:uid="{00000000-0005-0000-0000-0000D9710000}"/>
    <cellStyle name="Normal 3 18 3 3 2 2" xfId="10605" xr:uid="{00000000-0005-0000-0000-0000DA710000}"/>
    <cellStyle name="Normal 3 18 3 3 3" xfId="10606" xr:uid="{00000000-0005-0000-0000-0000DB710000}"/>
    <cellStyle name="Normal 3 18 3 4" xfId="1104" xr:uid="{00000000-0005-0000-0000-0000DC710000}"/>
    <cellStyle name="Normal 3 18 3 4 2" xfId="10607" xr:uid="{00000000-0005-0000-0000-0000DD710000}"/>
    <cellStyle name="Normal 3 18 3 5" xfId="10608" xr:uid="{00000000-0005-0000-0000-0000DE710000}"/>
    <cellStyle name="Normal 3 18 3_12001 - Planilha orçamentária" xfId="1105" xr:uid="{00000000-0005-0000-0000-0000DF710000}"/>
    <cellStyle name="Normal 3 18 4" xfId="1106" xr:uid="{00000000-0005-0000-0000-0000E0710000}"/>
    <cellStyle name="Normal 3 18 4 2" xfId="1107" xr:uid="{00000000-0005-0000-0000-0000E1710000}"/>
    <cellStyle name="Normal 3 18 4 2 2" xfId="10609" xr:uid="{00000000-0005-0000-0000-0000E2710000}"/>
    <cellStyle name="Normal 3 18 4 3" xfId="10610" xr:uid="{00000000-0005-0000-0000-0000E3710000}"/>
    <cellStyle name="Normal 3 18 5" xfId="1108" xr:uid="{00000000-0005-0000-0000-0000E4710000}"/>
    <cellStyle name="Normal 3 18 5 2" xfId="1109" xr:uid="{00000000-0005-0000-0000-0000E5710000}"/>
    <cellStyle name="Normal 3 18 5 2 2" xfId="10611" xr:uid="{00000000-0005-0000-0000-0000E6710000}"/>
    <cellStyle name="Normal 3 18 5 3" xfId="10612" xr:uid="{00000000-0005-0000-0000-0000E7710000}"/>
    <cellStyle name="Normal 3 18 6" xfId="1110" xr:uid="{00000000-0005-0000-0000-0000E8710000}"/>
    <cellStyle name="Normal 3 18 6 2" xfId="10613" xr:uid="{00000000-0005-0000-0000-0000E9710000}"/>
    <cellStyle name="Normal 3 18 7" xfId="10614" xr:uid="{00000000-0005-0000-0000-0000EA710000}"/>
    <cellStyle name="Normal 3 18_12001 - Planilha orçamentária" xfId="1111" xr:uid="{00000000-0005-0000-0000-0000EB710000}"/>
    <cellStyle name="Normal 3 19" xfId="1112" xr:uid="{00000000-0005-0000-0000-0000EC710000}"/>
    <cellStyle name="Normal 3 19 2" xfId="1113" xr:uid="{00000000-0005-0000-0000-0000ED710000}"/>
    <cellStyle name="Normal 3 19 2 2" xfId="1114" xr:uid="{00000000-0005-0000-0000-0000EE710000}"/>
    <cellStyle name="Normal 3 19 2 2 2" xfId="1115" xr:uid="{00000000-0005-0000-0000-0000EF710000}"/>
    <cellStyle name="Normal 3 19 2 2 2 2" xfId="1116" xr:uid="{00000000-0005-0000-0000-0000F0710000}"/>
    <cellStyle name="Normal 3 19 2 2 2 2 2" xfId="10615" xr:uid="{00000000-0005-0000-0000-0000F1710000}"/>
    <cellStyle name="Normal 3 19 2 2 2 3" xfId="10616" xr:uid="{00000000-0005-0000-0000-0000F2710000}"/>
    <cellStyle name="Normal 3 19 2 2 3" xfId="1117" xr:uid="{00000000-0005-0000-0000-0000F3710000}"/>
    <cellStyle name="Normal 3 19 2 2 3 2" xfId="1118" xr:uid="{00000000-0005-0000-0000-0000F4710000}"/>
    <cellStyle name="Normal 3 19 2 2 3 2 2" xfId="10617" xr:uid="{00000000-0005-0000-0000-0000F5710000}"/>
    <cellStyle name="Normal 3 19 2 2 3 3" xfId="10618" xr:uid="{00000000-0005-0000-0000-0000F6710000}"/>
    <cellStyle name="Normal 3 19 2 2 4" xfId="1119" xr:uid="{00000000-0005-0000-0000-0000F7710000}"/>
    <cellStyle name="Normal 3 19 2 2 4 2" xfId="10619" xr:uid="{00000000-0005-0000-0000-0000F8710000}"/>
    <cellStyle name="Normal 3 19 2 2 5" xfId="10620" xr:uid="{00000000-0005-0000-0000-0000F9710000}"/>
    <cellStyle name="Normal 3 19 2 2_12001 - Planilha orçamentária" xfId="1120" xr:uid="{00000000-0005-0000-0000-0000FA710000}"/>
    <cellStyle name="Normal 3 19 2 3" xfId="1121" xr:uid="{00000000-0005-0000-0000-0000FB710000}"/>
    <cellStyle name="Normal 3 19 2 3 2" xfId="1122" xr:uid="{00000000-0005-0000-0000-0000FC710000}"/>
    <cellStyle name="Normal 3 19 2 3 2 2" xfId="10621" xr:uid="{00000000-0005-0000-0000-0000FD710000}"/>
    <cellStyle name="Normal 3 19 2 3 3" xfId="10622" xr:uid="{00000000-0005-0000-0000-0000FE710000}"/>
    <cellStyle name="Normal 3 19 2 4" xfId="1123" xr:uid="{00000000-0005-0000-0000-0000FF710000}"/>
    <cellStyle name="Normal 3 19 2 4 2" xfId="1124" xr:uid="{00000000-0005-0000-0000-000000720000}"/>
    <cellStyle name="Normal 3 19 2 4 2 2" xfId="10623" xr:uid="{00000000-0005-0000-0000-000001720000}"/>
    <cellStyle name="Normal 3 19 2 4 3" xfId="10624" xr:uid="{00000000-0005-0000-0000-000002720000}"/>
    <cellStyle name="Normal 3 19 2 5" xfId="1125" xr:uid="{00000000-0005-0000-0000-000003720000}"/>
    <cellStyle name="Normal 3 19 2 5 2" xfId="10625" xr:uid="{00000000-0005-0000-0000-000004720000}"/>
    <cellStyle name="Normal 3 19 2 6" xfId="10626" xr:uid="{00000000-0005-0000-0000-000005720000}"/>
    <cellStyle name="Normal 3 19 2_12001 - Planilha orçamentária" xfId="1126" xr:uid="{00000000-0005-0000-0000-000006720000}"/>
    <cellStyle name="Normal 3 19 3" xfId="1127" xr:uid="{00000000-0005-0000-0000-000007720000}"/>
    <cellStyle name="Normal 3 19 3 2" xfId="1128" xr:uid="{00000000-0005-0000-0000-000008720000}"/>
    <cellStyle name="Normal 3 19 3 2 2" xfId="1129" xr:uid="{00000000-0005-0000-0000-000009720000}"/>
    <cellStyle name="Normal 3 19 3 2 2 2" xfId="10627" xr:uid="{00000000-0005-0000-0000-00000A720000}"/>
    <cellStyle name="Normal 3 19 3 2 3" xfId="10628" xr:uid="{00000000-0005-0000-0000-00000B720000}"/>
    <cellStyle name="Normal 3 19 3 3" xfId="1130" xr:uid="{00000000-0005-0000-0000-00000C720000}"/>
    <cellStyle name="Normal 3 19 3 3 2" xfId="1131" xr:uid="{00000000-0005-0000-0000-00000D720000}"/>
    <cellStyle name="Normal 3 19 3 3 2 2" xfId="10629" xr:uid="{00000000-0005-0000-0000-00000E720000}"/>
    <cellStyle name="Normal 3 19 3 3 3" xfId="10630" xr:uid="{00000000-0005-0000-0000-00000F720000}"/>
    <cellStyle name="Normal 3 19 3 4" xfId="1132" xr:uid="{00000000-0005-0000-0000-000010720000}"/>
    <cellStyle name="Normal 3 19 3 4 2" xfId="10631" xr:uid="{00000000-0005-0000-0000-000011720000}"/>
    <cellStyle name="Normal 3 19 3 5" xfId="10632" xr:uid="{00000000-0005-0000-0000-000012720000}"/>
    <cellStyle name="Normal 3 19 3_12001 - Planilha orçamentária" xfId="1133" xr:uid="{00000000-0005-0000-0000-000013720000}"/>
    <cellStyle name="Normal 3 19 4" xfId="1134" xr:uid="{00000000-0005-0000-0000-000014720000}"/>
    <cellStyle name="Normal 3 19 4 2" xfId="1135" xr:uid="{00000000-0005-0000-0000-000015720000}"/>
    <cellStyle name="Normal 3 19 4 2 2" xfId="10633" xr:uid="{00000000-0005-0000-0000-000016720000}"/>
    <cellStyle name="Normal 3 19 4 3" xfId="10634" xr:uid="{00000000-0005-0000-0000-000017720000}"/>
    <cellStyle name="Normal 3 19 5" xfId="1136" xr:uid="{00000000-0005-0000-0000-000018720000}"/>
    <cellStyle name="Normal 3 19 5 2" xfId="1137" xr:uid="{00000000-0005-0000-0000-000019720000}"/>
    <cellStyle name="Normal 3 19 5 2 2" xfId="10635" xr:uid="{00000000-0005-0000-0000-00001A720000}"/>
    <cellStyle name="Normal 3 19 5 3" xfId="10636" xr:uid="{00000000-0005-0000-0000-00001B720000}"/>
    <cellStyle name="Normal 3 19 6" xfId="1138" xr:uid="{00000000-0005-0000-0000-00001C720000}"/>
    <cellStyle name="Normal 3 19 6 2" xfId="10637" xr:uid="{00000000-0005-0000-0000-00001D720000}"/>
    <cellStyle name="Normal 3 19 7" xfId="10638" xr:uid="{00000000-0005-0000-0000-00001E720000}"/>
    <cellStyle name="Normal 3 19_12001 - Planilha orçamentária" xfId="1139" xr:uid="{00000000-0005-0000-0000-00001F720000}"/>
    <cellStyle name="Normal 3 2" xfId="1140" xr:uid="{00000000-0005-0000-0000-000020720000}"/>
    <cellStyle name="Normal 3 2 10" xfId="1141" xr:uid="{00000000-0005-0000-0000-000021720000}"/>
    <cellStyle name="Normal 3 2 10 2" xfId="10639" xr:uid="{00000000-0005-0000-0000-000022720000}"/>
    <cellStyle name="Normal 3 2 11" xfId="1142" xr:uid="{00000000-0005-0000-0000-000023720000}"/>
    <cellStyle name="Normal 3 2 12" xfId="1143" xr:uid="{00000000-0005-0000-0000-000024720000}"/>
    <cellStyle name="Normal 3 2 13" xfId="1144" xr:uid="{00000000-0005-0000-0000-000025720000}"/>
    <cellStyle name="Normal 3 2 14" xfId="1145" xr:uid="{00000000-0005-0000-0000-000026720000}"/>
    <cellStyle name="Normal 3 2 15" xfId="1146" xr:uid="{00000000-0005-0000-0000-000027720000}"/>
    <cellStyle name="Normal 3 2 16" xfId="1147" xr:uid="{00000000-0005-0000-0000-000028720000}"/>
    <cellStyle name="Normal 3 2 17" xfId="1148" xr:uid="{00000000-0005-0000-0000-000029720000}"/>
    <cellStyle name="Normal 3 2 18" xfId="1149" xr:uid="{00000000-0005-0000-0000-00002A720000}"/>
    <cellStyle name="Normal 3 2 19" xfId="1150" xr:uid="{00000000-0005-0000-0000-00002B720000}"/>
    <cellStyle name="Normal 3 2 2" xfId="1151" xr:uid="{00000000-0005-0000-0000-00002C720000}"/>
    <cellStyle name="Normal 3 2 2 2" xfId="10640" xr:uid="{00000000-0005-0000-0000-00002D720000}"/>
    <cellStyle name="Normal 3 2 20" xfId="1152" xr:uid="{00000000-0005-0000-0000-00002E720000}"/>
    <cellStyle name="Normal 3 2 21" xfId="1153" xr:uid="{00000000-0005-0000-0000-00002F720000}"/>
    <cellStyle name="Normal 3 2 22" xfId="1154" xr:uid="{00000000-0005-0000-0000-000030720000}"/>
    <cellStyle name="Normal 3 2 23" xfId="1155" xr:uid="{00000000-0005-0000-0000-000031720000}"/>
    <cellStyle name="Normal 3 2 24" xfId="1156" xr:uid="{00000000-0005-0000-0000-000032720000}"/>
    <cellStyle name="Normal 3 2 25" xfId="1157" xr:uid="{00000000-0005-0000-0000-000033720000}"/>
    <cellStyle name="Normal 3 2 26" xfId="1158" xr:uid="{00000000-0005-0000-0000-000034720000}"/>
    <cellStyle name="Normal 3 2 27" xfId="1159" xr:uid="{00000000-0005-0000-0000-000035720000}"/>
    <cellStyle name="Normal 3 2 28" xfId="1160" xr:uid="{00000000-0005-0000-0000-000036720000}"/>
    <cellStyle name="Normal 3 2 29" xfId="1161" xr:uid="{00000000-0005-0000-0000-000037720000}"/>
    <cellStyle name="Normal 3 2 3" xfId="1162" xr:uid="{00000000-0005-0000-0000-000038720000}"/>
    <cellStyle name="Normal 3 2 3 2" xfId="10641" xr:uid="{00000000-0005-0000-0000-000039720000}"/>
    <cellStyle name="Normal 3 2 30" xfId="1163" xr:uid="{00000000-0005-0000-0000-00003A720000}"/>
    <cellStyle name="Normal 3 2 31" xfId="1164" xr:uid="{00000000-0005-0000-0000-00003B720000}"/>
    <cellStyle name="Normal 3 2 32" xfId="1165" xr:uid="{00000000-0005-0000-0000-00003C720000}"/>
    <cellStyle name="Normal 3 2 33" xfId="1166" xr:uid="{00000000-0005-0000-0000-00003D720000}"/>
    <cellStyle name="Normal 3 2 34" xfId="1167" xr:uid="{00000000-0005-0000-0000-00003E720000}"/>
    <cellStyle name="Normal 3 2 35" xfId="1168" xr:uid="{00000000-0005-0000-0000-00003F720000}"/>
    <cellStyle name="Normal 3 2 36" xfId="1169" xr:uid="{00000000-0005-0000-0000-000040720000}"/>
    <cellStyle name="Normal 3 2 37" xfId="1170" xr:uid="{00000000-0005-0000-0000-000041720000}"/>
    <cellStyle name="Normal 3 2 38" xfId="1171" xr:uid="{00000000-0005-0000-0000-000042720000}"/>
    <cellStyle name="Normal 3 2 39" xfId="1172" xr:uid="{00000000-0005-0000-0000-000043720000}"/>
    <cellStyle name="Normal 3 2 4" xfId="1173" xr:uid="{00000000-0005-0000-0000-000044720000}"/>
    <cellStyle name="Normal 3 2 4 2" xfId="10642" xr:uid="{00000000-0005-0000-0000-000045720000}"/>
    <cellStyle name="Normal 3 2 40" xfId="1174" xr:uid="{00000000-0005-0000-0000-000046720000}"/>
    <cellStyle name="Normal 3 2 41" xfId="1175" xr:uid="{00000000-0005-0000-0000-000047720000}"/>
    <cellStyle name="Normal 3 2 42" xfId="1176" xr:uid="{00000000-0005-0000-0000-000048720000}"/>
    <cellStyle name="Normal 3 2 43" xfId="1177" xr:uid="{00000000-0005-0000-0000-000049720000}"/>
    <cellStyle name="Normal 3 2 44" xfId="1178" xr:uid="{00000000-0005-0000-0000-00004A720000}"/>
    <cellStyle name="Normal 3 2 45" xfId="1179" xr:uid="{00000000-0005-0000-0000-00004B720000}"/>
    <cellStyle name="Normal 3 2 46" xfId="1180" xr:uid="{00000000-0005-0000-0000-00004C720000}"/>
    <cellStyle name="Normal 3 2 47" xfId="1181" xr:uid="{00000000-0005-0000-0000-00004D720000}"/>
    <cellStyle name="Normal 3 2 47 2" xfId="1182" xr:uid="{00000000-0005-0000-0000-00004E720000}"/>
    <cellStyle name="Normal 3 2 47 2 2" xfId="1183" xr:uid="{00000000-0005-0000-0000-00004F720000}"/>
    <cellStyle name="Normal 3 2 47 2 2 2" xfId="1184" xr:uid="{00000000-0005-0000-0000-000050720000}"/>
    <cellStyle name="Normal 3 2 47 2 2 2 2" xfId="10643" xr:uid="{00000000-0005-0000-0000-000051720000}"/>
    <cellStyle name="Normal 3 2 47 2 2 3" xfId="10644" xr:uid="{00000000-0005-0000-0000-000052720000}"/>
    <cellStyle name="Normal 3 2 47 2 3" xfId="1185" xr:uid="{00000000-0005-0000-0000-000053720000}"/>
    <cellStyle name="Normal 3 2 47 2 3 2" xfId="1186" xr:uid="{00000000-0005-0000-0000-000054720000}"/>
    <cellStyle name="Normal 3 2 47 2 3 2 2" xfId="10645" xr:uid="{00000000-0005-0000-0000-000055720000}"/>
    <cellStyle name="Normal 3 2 47 2 3 3" xfId="10646" xr:uid="{00000000-0005-0000-0000-000056720000}"/>
    <cellStyle name="Normal 3 2 47 2 4" xfId="1187" xr:uid="{00000000-0005-0000-0000-000057720000}"/>
    <cellStyle name="Normal 3 2 47 2 4 2" xfId="10647" xr:uid="{00000000-0005-0000-0000-000058720000}"/>
    <cellStyle name="Normal 3 2 47 2 5" xfId="10648" xr:uid="{00000000-0005-0000-0000-000059720000}"/>
    <cellStyle name="Normal 3 2 47 2_12001 - Planilha orçamentária" xfId="1188" xr:uid="{00000000-0005-0000-0000-00005A720000}"/>
    <cellStyle name="Normal 3 2 47 3" xfId="1189" xr:uid="{00000000-0005-0000-0000-00005B720000}"/>
    <cellStyle name="Normal 3 2 47 3 2" xfId="1190" xr:uid="{00000000-0005-0000-0000-00005C720000}"/>
    <cellStyle name="Normal 3 2 47 3 2 2" xfId="10649" xr:uid="{00000000-0005-0000-0000-00005D720000}"/>
    <cellStyle name="Normal 3 2 47 3 3" xfId="10650" xr:uid="{00000000-0005-0000-0000-00005E720000}"/>
    <cellStyle name="Normal 3 2 47 4" xfId="1191" xr:uid="{00000000-0005-0000-0000-00005F720000}"/>
    <cellStyle name="Normal 3 2 47 4 2" xfId="1192" xr:uid="{00000000-0005-0000-0000-000060720000}"/>
    <cellStyle name="Normal 3 2 47 4 2 2" xfId="10651" xr:uid="{00000000-0005-0000-0000-000061720000}"/>
    <cellStyle name="Normal 3 2 47 4 3" xfId="10652" xr:uid="{00000000-0005-0000-0000-000062720000}"/>
    <cellStyle name="Normal 3 2 47 5" xfId="1193" xr:uid="{00000000-0005-0000-0000-000063720000}"/>
    <cellStyle name="Normal 3 2 47 5 2" xfId="10653" xr:uid="{00000000-0005-0000-0000-000064720000}"/>
    <cellStyle name="Normal 3 2 47 6" xfId="10654" xr:uid="{00000000-0005-0000-0000-000065720000}"/>
    <cellStyle name="Normal 3 2 47_12001 - Planilha orçamentária" xfId="1194" xr:uid="{00000000-0005-0000-0000-000066720000}"/>
    <cellStyle name="Normal 3 2 48" xfId="1195" xr:uid="{00000000-0005-0000-0000-000067720000}"/>
    <cellStyle name="Normal 3 2 49" xfId="1196" xr:uid="{00000000-0005-0000-0000-000068720000}"/>
    <cellStyle name="Normal 3 2 5" xfId="1197" xr:uid="{00000000-0005-0000-0000-000069720000}"/>
    <cellStyle name="Normal 3 2 5 2" xfId="10655" xr:uid="{00000000-0005-0000-0000-00006A720000}"/>
    <cellStyle name="Normal 3 2 50" xfId="1198" xr:uid="{00000000-0005-0000-0000-00006B720000}"/>
    <cellStyle name="Normal 3 2 51" xfId="1199" xr:uid="{00000000-0005-0000-0000-00006C720000}"/>
    <cellStyle name="Normal 3 2 52" xfId="1200" xr:uid="{00000000-0005-0000-0000-00006D720000}"/>
    <cellStyle name="Normal 3 2 53" xfId="1201" xr:uid="{00000000-0005-0000-0000-00006E720000}"/>
    <cellStyle name="Normal 3 2 54" xfId="1202" xr:uid="{00000000-0005-0000-0000-00006F720000}"/>
    <cellStyle name="Normal 3 2 55" xfId="1203" xr:uid="{00000000-0005-0000-0000-000070720000}"/>
    <cellStyle name="Normal 3 2 56" xfId="1204" xr:uid="{00000000-0005-0000-0000-000071720000}"/>
    <cellStyle name="Normal 3 2 57" xfId="1205" xr:uid="{00000000-0005-0000-0000-000072720000}"/>
    <cellStyle name="Normal 3 2 58" xfId="1206" xr:uid="{00000000-0005-0000-0000-000073720000}"/>
    <cellStyle name="Normal 3 2 59" xfId="1207" xr:uid="{00000000-0005-0000-0000-000074720000}"/>
    <cellStyle name="Normal 3 2 6" xfId="1208" xr:uid="{00000000-0005-0000-0000-000075720000}"/>
    <cellStyle name="Normal 3 2 6 2" xfId="10656" xr:uid="{00000000-0005-0000-0000-000076720000}"/>
    <cellStyle name="Normal 3 2 60" xfId="1209" xr:uid="{00000000-0005-0000-0000-000077720000}"/>
    <cellStyle name="Normal 3 2 61" xfId="1210" xr:uid="{00000000-0005-0000-0000-000078720000}"/>
    <cellStyle name="Normal 3 2 62" xfId="1211" xr:uid="{00000000-0005-0000-0000-000079720000}"/>
    <cellStyle name="Normal 3 2 63" xfId="1212" xr:uid="{00000000-0005-0000-0000-00007A720000}"/>
    <cellStyle name="Normal 3 2 64" xfId="1213" xr:uid="{00000000-0005-0000-0000-00007B720000}"/>
    <cellStyle name="Normal 3 2 65" xfId="1214" xr:uid="{00000000-0005-0000-0000-00007C720000}"/>
    <cellStyle name="Normal 3 2 7" xfId="1215" xr:uid="{00000000-0005-0000-0000-00007D720000}"/>
    <cellStyle name="Normal 3 2 7 2" xfId="10657" xr:uid="{00000000-0005-0000-0000-00007E720000}"/>
    <cellStyle name="Normal 3 2 8" xfId="1216" xr:uid="{00000000-0005-0000-0000-00007F720000}"/>
    <cellStyle name="Normal 3 2 8 2" xfId="10658" xr:uid="{00000000-0005-0000-0000-000080720000}"/>
    <cellStyle name="Normal 3 2 9" xfId="1217" xr:uid="{00000000-0005-0000-0000-000081720000}"/>
    <cellStyle name="Normal 3 2 9 2" xfId="10659" xr:uid="{00000000-0005-0000-0000-000082720000}"/>
    <cellStyle name="Normal 3 20" xfId="1218" xr:uid="{00000000-0005-0000-0000-000083720000}"/>
    <cellStyle name="Normal 3 20 2" xfId="1219" xr:uid="{00000000-0005-0000-0000-000084720000}"/>
    <cellStyle name="Normal 3 20 2 2" xfId="1220" xr:uid="{00000000-0005-0000-0000-000085720000}"/>
    <cellStyle name="Normal 3 20 2 2 2" xfId="1221" xr:uid="{00000000-0005-0000-0000-000086720000}"/>
    <cellStyle name="Normal 3 20 2 2 2 2" xfId="1222" xr:uid="{00000000-0005-0000-0000-000087720000}"/>
    <cellStyle name="Normal 3 20 2 2 2 2 2" xfId="10660" xr:uid="{00000000-0005-0000-0000-000088720000}"/>
    <cellStyle name="Normal 3 20 2 2 2 3" xfId="10661" xr:uid="{00000000-0005-0000-0000-000089720000}"/>
    <cellStyle name="Normal 3 20 2 2 3" xfId="1223" xr:uid="{00000000-0005-0000-0000-00008A720000}"/>
    <cellStyle name="Normal 3 20 2 2 3 2" xfId="1224" xr:uid="{00000000-0005-0000-0000-00008B720000}"/>
    <cellStyle name="Normal 3 20 2 2 3 2 2" xfId="10662" xr:uid="{00000000-0005-0000-0000-00008C720000}"/>
    <cellStyle name="Normal 3 20 2 2 3 3" xfId="10663" xr:uid="{00000000-0005-0000-0000-00008D720000}"/>
    <cellStyle name="Normal 3 20 2 2 4" xfId="1225" xr:uid="{00000000-0005-0000-0000-00008E720000}"/>
    <cellStyle name="Normal 3 20 2 2 4 2" xfId="10664" xr:uid="{00000000-0005-0000-0000-00008F720000}"/>
    <cellStyle name="Normal 3 20 2 2 5" xfId="10665" xr:uid="{00000000-0005-0000-0000-000090720000}"/>
    <cellStyle name="Normal 3 20 2 2_12001 - Planilha orçamentária" xfId="1226" xr:uid="{00000000-0005-0000-0000-000091720000}"/>
    <cellStyle name="Normal 3 20 2 3" xfId="1227" xr:uid="{00000000-0005-0000-0000-000092720000}"/>
    <cellStyle name="Normal 3 20 2 3 2" xfId="1228" xr:uid="{00000000-0005-0000-0000-000093720000}"/>
    <cellStyle name="Normal 3 20 2 3 2 2" xfId="10666" xr:uid="{00000000-0005-0000-0000-000094720000}"/>
    <cellStyle name="Normal 3 20 2 3 3" xfId="10667" xr:uid="{00000000-0005-0000-0000-000095720000}"/>
    <cellStyle name="Normal 3 20 2 4" xfId="1229" xr:uid="{00000000-0005-0000-0000-000096720000}"/>
    <cellStyle name="Normal 3 20 2 4 2" xfId="1230" xr:uid="{00000000-0005-0000-0000-000097720000}"/>
    <cellStyle name="Normal 3 20 2 4 2 2" xfId="10668" xr:uid="{00000000-0005-0000-0000-000098720000}"/>
    <cellStyle name="Normal 3 20 2 4 3" xfId="10669" xr:uid="{00000000-0005-0000-0000-000099720000}"/>
    <cellStyle name="Normal 3 20 2 5" xfId="1231" xr:uid="{00000000-0005-0000-0000-00009A720000}"/>
    <cellStyle name="Normal 3 20 2 5 2" xfId="10670" xr:uid="{00000000-0005-0000-0000-00009B720000}"/>
    <cellStyle name="Normal 3 20 2 6" xfId="10671" xr:uid="{00000000-0005-0000-0000-00009C720000}"/>
    <cellStyle name="Normal 3 20 2_12001 - Planilha orçamentária" xfId="1232" xr:uid="{00000000-0005-0000-0000-00009D720000}"/>
    <cellStyle name="Normal 3 20 3" xfId="1233" xr:uid="{00000000-0005-0000-0000-00009E720000}"/>
    <cellStyle name="Normal 3 20 3 2" xfId="1234" xr:uid="{00000000-0005-0000-0000-00009F720000}"/>
    <cellStyle name="Normal 3 20 3 2 2" xfId="1235" xr:uid="{00000000-0005-0000-0000-0000A0720000}"/>
    <cellStyle name="Normal 3 20 3 2 2 2" xfId="10672" xr:uid="{00000000-0005-0000-0000-0000A1720000}"/>
    <cellStyle name="Normal 3 20 3 2 3" xfId="10673" xr:uid="{00000000-0005-0000-0000-0000A2720000}"/>
    <cellStyle name="Normal 3 20 3 3" xfId="1236" xr:uid="{00000000-0005-0000-0000-0000A3720000}"/>
    <cellStyle name="Normal 3 20 3 3 2" xfId="1237" xr:uid="{00000000-0005-0000-0000-0000A4720000}"/>
    <cellStyle name="Normal 3 20 3 3 2 2" xfId="10674" xr:uid="{00000000-0005-0000-0000-0000A5720000}"/>
    <cellStyle name="Normal 3 20 3 3 3" xfId="10675" xr:uid="{00000000-0005-0000-0000-0000A6720000}"/>
    <cellStyle name="Normal 3 20 3 4" xfId="1238" xr:uid="{00000000-0005-0000-0000-0000A7720000}"/>
    <cellStyle name="Normal 3 20 3 4 2" xfId="10676" xr:uid="{00000000-0005-0000-0000-0000A8720000}"/>
    <cellStyle name="Normal 3 20 3 5" xfId="10677" xr:uid="{00000000-0005-0000-0000-0000A9720000}"/>
    <cellStyle name="Normal 3 20 3_12001 - Planilha orçamentária" xfId="1239" xr:uid="{00000000-0005-0000-0000-0000AA720000}"/>
    <cellStyle name="Normal 3 20 4" xfId="1240" xr:uid="{00000000-0005-0000-0000-0000AB720000}"/>
    <cellStyle name="Normal 3 20 4 2" xfId="1241" xr:uid="{00000000-0005-0000-0000-0000AC720000}"/>
    <cellStyle name="Normal 3 20 4 2 2" xfId="10678" xr:uid="{00000000-0005-0000-0000-0000AD720000}"/>
    <cellStyle name="Normal 3 20 4 3" xfId="10679" xr:uid="{00000000-0005-0000-0000-0000AE720000}"/>
    <cellStyle name="Normal 3 20 5" xfId="1242" xr:uid="{00000000-0005-0000-0000-0000AF720000}"/>
    <cellStyle name="Normal 3 20 5 2" xfId="1243" xr:uid="{00000000-0005-0000-0000-0000B0720000}"/>
    <cellStyle name="Normal 3 20 5 2 2" xfId="10680" xr:uid="{00000000-0005-0000-0000-0000B1720000}"/>
    <cellStyle name="Normal 3 20 5 3" xfId="10681" xr:uid="{00000000-0005-0000-0000-0000B2720000}"/>
    <cellStyle name="Normal 3 20 6" xfId="1244" xr:uid="{00000000-0005-0000-0000-0000B3720000}"/>
    <cellStyle name="Normal 3 20 6 2" xfId="10682" xr:uid="{00000000-0005-0000-0000-0000B4720000}"/>
    <cellStyle name="Normal 3 20 7" xfId="10683" xr:uid="{00000000-0005-0000-0000-0000B5720000}"/>
    <cellStyle name="Normal 3 20_12001 - Planilha orçamentária" xfId="1245" xr:uid="{00000000-0005-0000-0000-0000B6720000}"/>
    <cellStyle name="Normal 3 21" xfId="1246" xr:uid="{00000000-0005-0000-0000-0000B7720000}"/>
    <cellStyle name="Normal 3 21 2" xfId="1247" xr:uid="{00000000-0005-0000-0000-0000B8720000}"/>
    <cellStyle name="Normal 3 21 2 2" xfId="1248" xr:uid="{00000000-0005-0000-0000-0000B9720000}"/>
    <cellStyle name="Normal 3 21 2 2 2" xfId="1249" xr:uid="{00000000-0005-0000-0000-0000BA720000}"/>
    <cellStyle name="Normal 3 21 2 2 2 2" xfId="1250" xr:uid="{00000000-0005-0000-0000-0000BB720000}"/>
    <cellStyle name="Normal 3 21 2 2 2 2 2" xfId="10684" xr:uid="{00000000-0005-0000-0000-0000BC720000}"/>
    <cellStyle name="Normal 3 21 2 2 2 3" xfId="10685" xr:uid="{00000000-0005-0000-0000-0000BD720000}"/>
    <cellStyle name="Normal 3 21 2 2 3" xfId="1251" xr:uid="{00000000-0005-0000-0000-0000BE720000}"/>
    <cellStyle name="Normal 3 21 2 2 3 2" xfId="1252" xr:uid="{00000000-0005-0000-0000-0000BF720000}"/>
    <cellStyle name="Normal 3 21 2 2 3 2 2" xfId="10686" xr:uid="{00000000-0005-0000-0000-0000C0720000}"/>
    <cellStyle name="Normal 3 21 2 2 3 3" xfId="10687" xr:uid="{00000000-0005-0000-0000-0000C1720000}"/>
    <cellStyle name="Normal 3 21 2 2 4" xfId="1253" xr:uid="{00000000-0005-0000-0000-0000C2720000}"/>
    <cellStyle name="Normal 3 21 2 2 4 2" xfId="10688" xr:uid="{00000000-0005-0000-0000-0000C3720000}"/>
    <cellStyle name="Normal 3 21 2 2 5" xfId="10689" xr:uid="{00000000-0005-0000-0000-0000C4720000}"/>
    <cellStyle name="Normal 3 21 2 2_12001 - Planilha orçamentária" xfId="1254" xr:uid="{00000000-0005-0000-0000-0000C5720000}"/>
    <cellStyle name="Normal 3 21 2 3" xfId="1255" xr:uid="{00000000-0005-0000-0000-0000C6720000}"/>
    <cellStyle name="Normal 3 21 2 3 2" xfId="1256" xr:uid="{00000000-0005-0000-0000-0000C7720000}"/>
    <cellStyle name="Normal 3 21 2 3 2 2" xfId="10690" xr:uid="{00000000-0005-0000-0000-0000C8720000}"/>
    <cellStyle name="Normal 3 21 2 3 3" xfId="10691" xr:uid="{00000000-0005-0000-0000-0000C9720000}"/>
    <cellStyle name="Normal 3 21 2 4" xfId="1257" xr:uid="{00000000-0005-0000-0000-0000CA720000}"/>
    <cellStyle name="Normal 3 21 2 4 2" xfId="1258" xr:uid="{00000000-0005-0000-0000-0000CB720000}"/>
    <cellStyle name="Normal 3 21 2 4 2 2" xfId="10692" xr:uid="{00000000-0005-0000-0000-0000CC720000}"/>
    <cellStyle name="Normal 3 21 2 4 3" xfId="10693" xr:uid="{00000000-0005-0000-0000-0000CD720000}"/>
    <cellStyle name="Normal 3 21 2 5" xfId="1259" xr:uid="{00000000-0005-0000-0000-0000CE720000}"/>
    <cellStyle name="Normal 3 21 2 5 2" xfId="10694" xr:uid="{00000000-0005-0000-0000-0000CF720000}"/>
    <cellStyle name="Normal 3 21 2 6" xfId="10695" xr:uid="{00000000-0005-0000-0000-0000D0720000}"/>
    <cellStyle name="Normal 3 21 2_12001 - Planilha orçamentária" xfId="1260" xr:uid="{00000000-0005-0000-0000-0000D1720000}"/>
    <cellStyle name="Normal 3 21 3" xfId="1261" xr:uid="{00000000-0005-0000-0000-0000D2720000}"/>
    <cellStyle name="Normal 3 21 3 2" xfId="1262" xr:uid="{00000000-0005-0000-0000-0000D3720000}"/>
    <cellStyle name="Normal 3 21 3 2 2" xfId="1263" xr:uid="{00000000-0005-0000-0000-0000D4720000}"/>
    <cellStyle name="Normal 3 21 3 2 2 2" xfId="10696" xr:uid="{00000000-0005-0000-0000-0000D5720000}"/>
    <cellStyle name="Normal 3 21 3 2 3" xfId="10697" xr:uid="{00000000-0005-0000-0000-0000D6720000}"/>
    <cellStyle name="Normal 3 21 3 3" xfId="1264" xr:uid="{00000000-0005-0000-0000-0000D7720000}"/>
    <cellStyle name="Normal 3 21 3 3 2" xfId="1265" xr:uid="{00000000-0005-0000-0000-0000D8720000}"/>
    <cellStyle name="Normal 3 21 3 3 2 2" xfId="10698" xr:uid="{00000000-0005-0000-0000-0000D9720000}"/>
    <cellStyle name="Normal 3 21 3 3 3" xfId="10699" xr:uid="{00000000-0005-0000-0000-0000DA720000}"/>
    <cellStyle name="Normal 3 21 3 4" xfId="1266" xr:uid="{00000000-0005-0000-0000-0000DB720000}"/>
    <cellStyle name="Normal 3 21 3 4 2" xfId="10700" xr:uid="{00000000-0005-0000-0000-0000DC720000}"/>
    <cellStyle name="Normal 3 21 3 5" xfId="10701" xr:uid="{00000000-0005-0000-0000-0000DD720000}"/>
    <cellStyle name="Normal 3 21 3_12001 - Planilha orçamentária" xfId="1267" xr:uid="{00000000-0005-0000-0000-0000DE720000}"/>
    <cellStyle name="Normal 3 21 4" xfId="1268" xr:uid="{00000000-0005-0000-0000-0000DF720000}"/>
    <cellStyle name="Normal 3 21 4 2" xfId="1269" xr:uid="{00000000-0005-0000-0000-0000E0720000}"/>
    <cellStyle name="Normal 3 21 4 2 2" xfId="10702" xr:uid="{00000000-0005-0000-0000-0000E1720000}"/>
    <cellStyle name="Normal 3 21 4 3" xfId="10703" xr:uid="{00000000-0005-0000-0000-0000E2720000}"/>
    <cellStyle name="Normal 3 21 5" xfId="1270" xr:uid="{00000000-0005-0000-0000-0000E3720000}"/>
    <cellStyle name="Normal 3 21 5 2" xfId="1271" xr:uid="{00000000-0005-0000-0000-0000E4720000}"/>
    <cellStyle name="Normal 3 21 5 2 2" xfId="10704" xr:uid="{00000000-0005-0000-0000-0000E5720000}"/>
    <cellStyle name="Normal 3 21 5 3" xfId="10705" xr:uid="{00000000-0005-0000-0000-0000E6720000}"/>
    <cellStyle name="Normal 3 21 6" xfId="1272" xr:uid="{00000000-0005-0000-0000-0000E7720000}"/>
    <cellStyle name="Normal 3 21 6 2" xfId="10706" xr:uid="{00000000-0005-0000-0000-0000E8720000}"/>
    <cellStyle name="Normal 3 21 7" xfId="10707" xr:uid="{00000000-0005-0000-0000-0000E9720000}"/>
    <cellStyle name="Normal 3 21_12001 - Planilha orçamentária" xfId="1273" xr:uid="{00000000-0005-0000-0000-0000EA720000}"/>
    <cellStyle name="Normal 3 22" xfId="1274" xr:uid="{00000000-0005-0000-0000-0000EB720000}"/>
    <cellStyle name="Normal 3 22 2" xfId="1275" xr:uid="{00000000-0005-0000-0000-0000EC720000}"/>
    <cellStyle name="Normal 3 22 2 2" xfId="1276" xr:uid="{00000000-0005-0000-0000-0000ED720000}"/>
    <cellStyle name="Normal 3 22 2 2 2" xfId="1277" xr:uid="{00000000-0005-0000-0000-0000EE720000}"/>
    <cellStyle name="Normal 3 22 2 2 2 2" xfId="1278" xr:uid="{00000000-0005-0000-0000-0000EF720000}"/>
    <cellStyle name="Normal 3 22 2 2 2 2 2" xfId="10708" xr:uid="{00000000-0005-0000-0000-0000F0720000}"/>
    <cellStyle name="Normal 3 22 2 2 2 3" xfId="10709" xr:uid="{00000000-0005-0000-0000-0000F1720000}"/>
    <cellStyle name="Normal 3 22 2 2 3" xfId="1279" xr:uid="{00000000-0005-0000-0000-0000F2720000}"/>
    <cellStyle name="Normal 3 22 2 2 3 2" xfId="1280" xr:uid="{00000000-0005-0000-0000-0000F3720000}"/>
    <cellStyle name="Normal 3 22 2 2 3 2 2" xfId="10710" xr:uid="{00000000-0005-0000-0000-0000F4720000}"/>
    <cellStyle name="Normal 3 22 2 2 3 3" xfId="10711" xr:uid="{00000000-0005-0000-0000-0000F5720000}"/>
    <cellStyle name="Normal 3 22 2 2 4" xfId="1281" xr:uid="{00000000-0005-0000-0000-0000F6720000}"/>
    <cellStyle name="Normal 3 22 2 2 4 2" xfId="10712" xr:uid="{00000000-0005-0000-0000-0000F7720000}"/>
    <cellStyle name="Normal 3 22 2 2 5" xfId="10713" xr:uid="{00000000-0005-0000-0000-0000F8720000}"/>
    <cellStyle name="Normal 3 22 2 2_12001 - Planilha orçamentária" xfId="1282" xr:uid="{00000000-0005-0000-0000-0000F9720000}"/>
    <cellStyle name="Normal 3 22 2 3" xfId="1283" xr:uid="{00000000-0005-0000-0000-0000FA720000}"/>
    <cellStyle name="Normal 3 22 2 3 2" xfId="1284" xr:uid="{00000000-0005-0000-0000-0000FB720000}"/>
    <cellStyle name="Normal 3 22 2 3 2 2" xfId="10714" xr:uid="{00000000-0005-0000-0000-0000FC720000}"/>
    <cellStyle name="Normal 3 22 2 3 3" xfId="10715" xr:uid="{00000000-0005-0000-0000-0000FD720000}"/>
    <cellStyle name="Normal 3 22 2 4" xfId="1285" xr:uid="{00000000-0005-0000-0000-0000FE720000}"/>
    <cellStyle name="Normal 3 22 2 4 2" xfId="1286" xr:uid="{00000000-0005-0000-0000-0000FF720000}"/>
    <cellStyle name="Normal 3 22 2 4 2 2" xfId="10716" xr:uid="{00000000-0005-0000-0000-000000730000}"/>
    <cellStyle name="Normal 3 22 2 4 3" xfId="10717" xr:uid="{00000000-0005-0000-0000-000001730000}"/>
    <cellStyle name="Normal 3 22 2 5" xfId="1287" xr:uid="{00000000-0005-0000-0000-000002730000}"/>
    <cellStyle name="Normal 3 22 2 5 2" xfId="10718" xr:uid="{00000000-0005-0000-0000-000003730000}"/>
    <cellStyle name="Normal 3 22 2 6" xfId="10719" xr:uid="{00000000-0005-0000-0000-000004730000}"/>
    <cellStyle name="Normal 3 22 2_12001 - Planilha orçamentária" xfId="1288" xr:uid="{00000000-0005-0000-0000-000005730000}"/>
    <cellStyle name="Normal 3 22 3" xfId="1289" xr:uid="{00000000-0005-0000-0000-000006730000}"/>
    <cellStyle name="Normal 3 22 3 2" xfId="1290" xr:uid="{00000000-0005-0000-0000-000007730000}"/>
    <cellStyle name="Normal 3 22 3 2 2" xfId="1291" xr:uid="{00000000-0005-0000-0000-000008730000}"/>
    <cellStyle name="Normal 3 22 3 2 2 2" xfId="10720" xr:uid="{00000000-0005-0000-0000-000009730000}"/>
    <cellStyle name="Normal 3 22 3 2 3" xfId="10721" xr:uid="{00000000-0005-0000-0000-00000A730000}"/>
    <cellStyle name="Normal 3 22 3 3" xfId="1292" xr:uid="{00000000-0005-0000-0000-00000B730000}"/>
    <cellStyle name="Normal 3 22 3 3 2" xfId="1293" xr:uid="{00000000-0005-0000-0000-00000C730000}"/>
    <cellStyle name="Normal 3 22 3 3 2 2" xfId="10722" xr:uid="{00000000-0005-0000-0000-00000D730000}"/>
    <cellStyle name="Normal 3 22 3 3 3" xfId="10723" xr:uid="{00000000-0005-0000-0000-00000E730000}"/>
    <cellStyle name="Normal 3 22 3 4" xfId="1294" xr:uid="{00000000-0005-0000-0000-00000F730000}"/>
    <cellStyle name="Normal 3 22 3 4 2" xfId="10724" xr:uid="{00000000-0005-0000-0000-000010730000}"/>
    <cellStyle name="Normal 3 22 3 5" xfId="10725" xr:uid="{00000000-0005-0000-0000-000011730000}"/>
    <cellStyle name="Normal 3 22 3_12001 - Planilha orçamentária" xfId="1295" xr:uid="{00000000-0005-0000-0000-000012730000}"/>
    <cellStyle name="Normal 3 22 4" xfId="1296" xr:uid="{00000000-0005-0000-0000-000013730000}"/>
    <cellStyle name="Normal 3 22 4 2" xfId="1297" xr:uid="{00000000-0005-0000-0000-000014730000}"/>
    <cellStyle name="Normal 3 22 4 2 2" xfId="10726" xr:uid="{00000000-0005-0000-0000-000015730000}"/>
    <cellStyle name="Normal 3 22 4 3" xfId="10727" xr:uid="{00000000-0005-0000-0000-000016730000}"/>
    <cellStyle name="Normal 3 22 5" xfId="1298" xr:uid="{00000000-0005-0000-0000-000017730000}"/>
    <cellStyle name="Normal 3 22 5 2" xfId="1299" xr:uid="{00000000-0005-0000-0000-000018730000}"/>
    <cellStyle name="Normal 3 22 5 2 2" xfId="10728" xr:uid="{00000000-0005-0000-0000-000019730000}"/>
    <cellStyle name="Normal 3 22 5 3" xfId="10729" xr:uid="{00000000-0005-0000-0000-00001A730000}"/>
    <cellStyle name="Normal 3 22 6" xfId="1300" xr:uid="{00000000-0005-0000-0000-00001B730000}"/>
    <cellStyle name="Normal 3 22 6 2" xfId="10730" xr:uid="{00000000-0005-0000-0000-00001C730000}"/>
    <cellStyle name="Normal 3 22 7" xfId="10731" xr:uid="{00000000-0005-0000-0000-00001D730000}"/>
    <cellStyle name="Normal 3 22_12001 - Planilha orçamentária" xfId="1301" xr:uid="{00000000-0005-0000-0000-00001E730000}"/>
    <cellStyle name="Normal 3 23" xfId="1302" xr:uid="{00000000-0005-0000-0000-00001F730000}"/>
    <cellStyle name="Normal 3 23 2" xfId="1303" xr:uid="{00000000-0005-0000-0000-000020730000}"/>
    <cellStyle name="Normal 3 23 2 2" xfId="1304" xr:uid="{00000000-0005-0000-0000-000021730000}"/>
    <cellStyle name="Normal 3 23 2 2 2" xfId="1305" xr:uid="{00000000-0005-0000-0000-000022730000}"/>
    <cellStyle name="Normal 3 23 2 2 2 2" xfId="1306" xr:uid="{00000000-0005-0000-0000-000023730000}"/>
    <cellStyle name="Normal 3 23 2 2 2 2 2" xfId="10732" xr:uid="{00000000-0005-0000-0000-000024730000}"/>
    <cellStyle name="Normal 3 23 2 2 2 3" xfId="10733" xr:uid="{00000000-0005-0000-0000-000025730000}"/>
    <cellStyle name="Normal 3 23 2 2 3" xfId="1307" xr:uid="{00000000-0005-0000-0000-000026730000}"/>
    <cellStyle name="Normal 3 23 2 2 3 2" xfId="1308" xr:uid="{00000000-0005-0000-0000-000027730000}"/>
    <cellStyle name="Normal 3 23 2 2 3 2 2" xfId="10734" xr:uid="{00000000-0005-0000-0000-000028730000}"/>
    <cellStyle name="Normal 3 23 2 2 3 3" xfId="10735" xr:uid="{00000000-0005-0000-0000-000029730000}"/>
    <cellStyle name="Normal 3 23 2 2 4" xfId="1309" xr:uid="{00000000-0005-0000-0000-00002A730000}"/>
    <cellStyle name="Normal 3 23 2 2 4 2" xfId="10736" xr:uid="{00000000-0005-0000-0000-00002B730000}"/>
    <cellStyle name="Normal 3 23 2 2 5" xfId="10737" xr:uid="{00000000-0005-0000-0000-00002C730000}"/>
    <cellStyle name="Normal 3 23 2 2_12001 - Planilha orçamentária" xfId="1310" xr:uid="{00000000-0005-0000-0000-00002D730000}"/>
    <cellStyle name="Normal 3 23 2 3" xfId="1311" xr:uid="{00000000-0005-0000-0000-00002E730000}"/>
    <cellStyle name="Normal 3 23 2 3 2" xfId="1312" xr:uid="{00000000-0005-0000-0000-00002F730000}"/>
    <cellStyle name="Normal 3 23 2 3 2 2" xfId="10738" xr:uid="{00000000-0005-0000-0000-000030730000}"/>
    <cellStyle name="Normal 3 23 2 3 3" xfId="10739" xr:uid="{00000000-0005-0000-0000-000031730000}"/>
    <cellStyle name="Normal 3 23 2 4" xfId="1313" xr:uid="{00000000-0005-0000-0000-000032730000}"/>
    <cellStyle name="Normal 3 23 2 4 2" xfId="1314" xr:uid="{00000000-0005-0000-0000-000033730000}"/>
    <cellStyle name="Normal 3 23 2 4 2 2" xfId="10740" xr:uid="{00000000-0005-0000-0000-000034730000}"/>
    <cellStyle name="Normal 3 23 2 4 3" xfId="10741" xr:uid="{00000000-0005-0000-0000-000035730000}"/>
    <cellStyle name="Normal 3 23 2 5" xfId="1315" xr:uid="{00000000-0005-0000-0000-000036730000}"/>
    <cellStyle name="Normal 3 23 2 5 2" xfId="10742" xr:uid="{00000000-0005-0000-0000-000037730000}"/>
    <cellStyle name="Normal 3 23 2 6" xfId="10743" xr:uid="{00000000-0005-0000-0000-000038730000}"/>
    <cellStyle name="Normal 3 23 2_12001 - Planilha orçamentária" xfId="1316" xr:uid="{00000000-0005-0000-0000-000039730000}"/>
    <cellStyle name="Normal 3 23 3" xfId="1317" xr:uid="{00000000-0005-0000-0000-00003A730000}"/>
    <cellStyle name="Normal 3 23 3 2" xfId="1318" xr:uid="{00000000-0005-0000-0000-00003B730000}"/>
    <cellStyle name="Normal 3 23 3 2 2" xfId="1319" xr:uid="{00000000-0005-0000-0000-00003C730000}"/>
    <cellStyle name="Normal 3 23 3 2 2 2" xfId="10744" xr:uid="{00000000-0005-0000-0000-00003D730000}"/>
    <cellStyle name="Normal 3 23 3 2 3" xfId="10745" xr:uid="{00000000-0005-0000-0000-00003E730000}"/>
    <cellStyle name="Normal 3 23 3 3" xfId="1320" xr:uid="{00000000-0005-0000-0000-00003F730000}"/>
    <cellStyle name="Normal 3 23 3 3 2" xfId="1321" xr:uid="{00000000-0005-0000-0000-000040730000}"/>
    <cellStyle name="Normal 3 23 3 3 2 2" xfId="10746" xr:uid="{00000000-0005-0000-0000-000041730000}"/>
    <cellStyle name="Normal 3 23 3 3 3" xfId="10747" xr:uid="{00000000-0005-0000-0000-000042730000}"/>
    <cellStyle name="Normal 3 23 3 4" xfId="1322" xr:uid="{00000000-0005-0000-0000-000043730000}"/>
    <cellStyle name="Normal 3 23 3 4 2" xfId="10748" xr:uid="{00000000-0005-0000-0000-000044730000}"/>
    <cellStyle name="Normal 3 23 3 5" xfId="10749" xr:uid="{00000000-0005-0000-0000-000045730000}"/>
    <cellStyle name="Normal 3 23 3_12001 - Planilha orçamentária" xfId="1323" xr:uid="{00000000-0005-0000-0000-000046730000}"/>
    <cellStyle name="Normal 3 23 4" xfId="1324" xr:uid="{00000000-0005-0000-0000-000047730000}"/>
    <cellStyle name="Normal 3 23 4 2" xfId="1325" xr:uid="{00000000-0005-0000-0000-000048730000}"/>
    <cellStyle name="Normal 3 23 4 2 2" xfId="10750" xr:uid="{00000000-0005-0000-0000-000049730000}"/>
    <cellStyle name="Normal 3 23 4 3" xfId="10751" xr:uid="{00000000-0005-0000-0000-00004A730000}"/>
    <cellStyle name="Normal 3 23 5" xfId="1326" xr:uid="{00000000-0005-0000-0000-00004B730000}"/>
    <cellStyle name="Normal 3 23 5 2" xfId="1327" xr:uid="{00000000-0005-0000-0000-00004C730000}"/>
    <cellStyle name="Normal 3 23 5 2 2" xfId="10752" xr:uid="{00000000-0005-0000-0000-00004D730000}"/>
    <cellStyle name="Normal 3 23 5 3" xfId="10753" xr:uid="{00000000-0005-0000-0000-00004E730000}"/>
    <cellStyle name="Normal 3 23 6" xfId="1328" xr:uid="{00000000-0005-0000-0000-00004F730000}"/>
    <cellStyle name="Normal 3 23 6 2" xfId="10754" xr:uid="{00000000-0005-0000-0000-000050730000}"/>
    <cellStyle name="Normal 3 23 7" xfId="10755" xr:uid="{00000000-0005-0000-0000-000051730000}"/>
    <cellStyle name="Normal 3 23_12001 - Planilha orçamentária" xfId="1329" xr:uid="{00000000-0005-0000-0000-000052730000}"/>
    <cellStyle name="Normal 3 24" xfId="1330" xr:uid="{00000000-0005-0000-0000-000053730000}"/>
    <cellStyle name="Normal 3 24 2" xfId="1331" xr:uid="{00000000-0005-0000-0000-000054730000}"/>
    <cellStyle name="Normal 3 24 2 2" xfId="1332" xr:uid="{00000000-0005-0000-0000-000055730000}"/>
    <cellStyle name="Normal 3 24 2 2 2" xfId="1333" xr:uid="{00000000-0005-0000-0000-000056730000}"/>
    <cellStyle name="Normal 3 24 2 2 2 2" xfId="1334" xr:uid="{00000000-0005-0000-0000-000057730000}"/>
    <cellStyle name="Normal 3 24 2 2 2 2 2" xfId="10756" xr:uid="{00000000-0005-0000-0000-000058730000}"/>
    <cellStyle name="Normal 3 24 2 2 2 3" xfId="10757" xr:uid="{00000000-0005-0000-0000-000059730000}"/>
    <cellStyle name="Normal 3 24 2 2 3" xfId="1335" xr:uid="{00000000-0005-0000-0000-00005A730000}"/>
    <cellStyle name="Normal 3 24 2 2 3 2" xfId="1336" xr:uid="{00000000-0005-0000-0000-00005B730000}"/>
    <cellStyle name="Normal 3 24 2 2 3 2 2" xfId="10758" xr:uid="{00000000-0005-0000-0000-00005C730000}"/>
    <cellStyle name="Normal 3 24 2 2 3 3" xfId="10759" xr:uid="{00000000-0005-0000-0000-00005D730000}"/>
    <cellStyle name="Normal 3 24 2 2 4" xfId="1337" xr:uid="{00000000-0005-0000-0000-00005E730000}"/>
    <cellStyle name="Normal 3 24 2 2 4 2" xfId="10760" xr:uid="{00000000-0005-0000-0000-00005F730000}"/>
    <cellStyle name="Normal 3 24 2 2 5" xfId="10761" xr:uid="{00000000-0005-0000-0000-000060730000}"/>
    <cellStyle name="Normal 3 24 2 2_12001 - Planilha orçamentária" xfId="1338" xr:uid="{00000000-0005-0000-0000-000061730000}"/>
    <cellStyle name="Normal 3 24 2 3" xfId="1339" xr:uid="{00000000-0005-0000-0000-000062730000}"/>
    <cellStyle name="Normal 3 24 2 3 2" xfId="1340" xr:uid="{00000000-0005-0000-0000-000063730000}"/>
    <cellStyle name="Normal 3 24 2 3 2 2" xfId="10762" xr:uid="{00000000-0005-0000-0000-000064730000}"/>
    <cellStyle name="Normal 3 24 2 3 3" xfId="10763" xr:uid="{00000000-0005-0000-0000-000065730000}"/>
    <cellStyle name="Normal 3 24 2 4" xfId="1341" xr:uid="{00000000-0005-0000-0000-000066730000}"/>
    <cellStyle name="Normal 3 24 2 4 2" xfId="1342" xr:uid="{00000000-0005-0000-0000-000067730000}"/>
    <cellStyle name="Normal 3 24 2 4 2 2" xfId="10764" xr:uid="{00000000-0005-0000-0000-000068730000}"/>
    <cellStyle name="Normal 3 24 2 4 3" xfId="10765" xr:uid="{00000000-0005-0000-0000-000069730000}"/>
    <cellStyle name="Normal 3 24 2 5" xfId="1343" xr:uid="{00000000-0005-0000-0000-00006A730000}"/>
    <cellStyle name="Normal 3 24 2 5 2" xfId="10766" xr:uid="{00000000-0005-0000-0000-00006B730000}"/>
    <cellStyle name="Normal 3 24 2 6" xfId="10767" xr:uid="{00000000-0005-0000-0000-00006C730000}"/>
    <cellStyle name="Normal 3 24 2_12001 - Planilha orçamentária" xfId="1344" xr:uid="{00000000-0005-0000-0000-00006D730000}"/>
    <cellStyle name="Normal 3 24 3" xfId="1345" xr:uid="{00000000-0005-0000-0000-00006E730000}"/>
    <cellStyle name="Normal 3 24 3 2" xfId="1346" xr:uid="{00000000-0005-0000-0000-00006F730000}"/>
    <cellStyle name="Normal 3 24 3 2 2" xfId="1347" xr:uid="{00000000-0005-0000-0000-000070730000}"/>
    <cellStyle name="Normal 3 24 3 2 2 2" xfId="10768" xr:uid="{00000000-0005-0000-0000-000071730000}"/>
    <cellStyle name="Normal 3 24 3 2 3" xfId="10769" xr:uid="{00000000-0005-0000-0000-000072730000}"/>
    <cellStyle name="Normal 3 24 3 3" xfId="1348" xr:uid="{00000000-0005-0000-0000-000073730000}"/>
    <cellStyle name="Normal 3 24 3 3 2" xfId="1349" xr:uid="{00000000-0005-0000-0000-000074730000}"/>
    <cellStyle name="Normal 3 24 3 3 2 2" xfId="10770" xr:uid="{00000000-0005-0000-0000-000075730000}"/>
    <cellStyle name="Normal 3 24 3 3 3" xfId="10771" xr:uid="{00000000-0005-0000-0000-000076730000}"/>
    <cellStyle name="Normal 3 24 3 4" xfId="1350" xr:uid="{00000000-0005-0000-0000-000077730000}"/>
    <cellStyle name="Normal 3 24 3 4 2" xfId="10772" xr:uid="{00000000-0005-0000-0000-000078730000}"/>
    <cellStyle name="Normal 3 24 3 5" xfId="10773" xr:uid="{00000000-0005-0000-0000-000079730000}"/>
    <cellStyle name="Normal 3 24 3_12001 - Planilha orçamentária" xfId="1351" xr:uid="{00000000-0005-0000-0000-00007A730000}"/>
    <cellStyle name="Normal 3 24 4" xfId="1352" xr:uid="{00000000-0005-0000-0000-00007B730000}"/>
    <cellStyle name="Normal 3 24 4 2" xfId="1353" xr:uid="{00000000-0005-0000-0000-00007C730000}"/>
    <cellStyle name="Normal 3 24 4 2 2" xfId="10774" xr:uid="{00000000-0005-0000-0000-00007D730000}"/>
    <cellStyle name="Normal 3 24 4 3" xfId="10775" xr:uid="{00000000-0005-0000-0000-00007E730000}"/>
    <cellStyle name="Normal 3 24 5" xfId="1354" xr:uid="{00000000-0005-0000-0000-00007F730000}"/>
    <cellStyle name="Normal 3 24 5 2" xfId="1355" xr:uid="{00000000-0005-0000-0000-000080730000}"/>
    <cellStyle name="Normal 3 24 5 2 2" xfId="10776" xr:uid="{00000000-0005-0000-0000-000081730000}"/>
    <cellStyle name="Normal 3 24 5 3" xfId="10777" xr:uid="{00000000-0005-0000-0000-000082730000}"/>
    <cellStyle name="Normal 3 24 6" xfId="1356" xr:uid="{00000000-0005-0000-0000-000083730000}"/>
    <cellStyle name="Normal 3 24 6 2" xfId="10778" xr:uid="{00000000-0005-0000-0000-000084730000}"/>
    <cellStyle name="Normal 3 24 7" xfId="10779" xr:uid="{00000000-0005-0000-0000-000085730000}"/>
    <cellStyle name="Normal 3 24_12001 - Planilha orçamentária" xfId="1357" xr:uid="{00000000-0005-0000-0000-000086730000}"/>
    <cellStyle name="Normal 3 25" xfId="1358" xr:uid="{00000000-0005-0000-0000-000087730000}"/>
    <cellStyle name="Normal 3 25 2" xfId="1359" xr:uid="{00000000-0005-0000-0000-000088730000}"/>
    <cellStyle name="Normal 3 25 2 2" xfId="1360" xr:uid="{00000000-0005-0000-0000-000089730000}"/>
    <cellStyle name="Normal 3 25 2 2 2" xfId="1361" xr:uid="{00000000-0005-0000-0000-00008A730000}"/>
    <cellStyle name="Normal 3 25 2 2 2 2" xfId="1362" xr:uid="{00000000-0005-0000-0000-00008B730000}"/>
    <cellStyle name="Normal 3 25 2 2 2 2 2" xfId="10780" xr:uid="{00000000-0005-0000-0000-00008C730000}"/>
    <cellStyle name="Normal 3 25 2 2 2 3" xfId="10781" xr:uid="{00000000-0005-0000-0000-00008D730000}"/>
    <cellStyle name="Normal 3 25 2 2 3" xfId="1363" xr:uid="{00000000-0005-0000-0000-00008E730000}"/>
    <cellStyle name="Normal 3 25 2 2 3 2" xfId="1364" xr:uid="{00000000-0005-0000-0000-00008F730000}"/>
    <cellStyle name="Normal 3 25 2 2 3 2 2" xfId="10782" xr:uid="{00000000-0005-0000-0000-000090730000}"/>
    <cellStyle name="Normal 3 25 2 2 3 3" xfId="10783" xr:uid="{00000000-0005-0000-0000-000091730000}"/>
    <cellStyle name="Normal 3 25 2 2 4" xfId="1365" xr:uid="{00000000-0005-0000-0000-000092730000}"/>
    <cellStyle name="Normal 3 25 2 2 4 2" xfId="10784" xr:uid="{00000000-0005-0000-0000-000093730000}"/>
    <cellStyle name="Normal 3 25 2 2 5" xfId="10785" xr:uid="{00000000-0005-0000-0000-000094730000}"/>
    <cellStyle name="Normal 3 25 2 2_12001 - Planilha orçamentária" xfId="1366" xr:uid="{00000000-0005-0000-0000-000095730000}"/>
    <cellStyle name="Normal 3 25 2 3" xfId="1367" xr:uid="{00000000-0005-0000-0000-000096730000}"/>
    <cellStyle name="Normal 3 25 2 3 2" xfId="1368" xr:uid="{00000000-0005-0000-0000-000097730000}"/>
    <cellStyle name="Normal 3 25 2 3 2 2" xfId="10786" xr:uid="{00000000-0005-0000-0000-000098730000}"/>
    <cellStyle name="Normal 3 25 2 3 3" xfId="10787" xr:uid="{00000000-0005-0000-0000-000099730000}"/>
    <cellStyle name="Normal 3 25 2 4" xfId="1369" xr:uid="{00000000-0005-0000-0000-00009A730000}"/>
    <cellStyle name="Normal 3 25 2 4 2" xfId="1370" xr:uid="{00000000-0005-0000-0000-00009B730000}"/>
    <cellStyle name="Normal 3 25 2 4 2 2" xfId="10788" xr:uid="{00000000-0005-0000-0000-00009C730000}"/>
    <cellStyle name="Normal 3 25 2 4 3" xfId="10789" xr:uid="{00000000-0005-0000-0000-00009D730000}"/>
    <cellStyle name="Normal 3 25 2 5" xfId="1371" xr:uid="{00000000-0005-0000-0000-00009E730000}"/>
    <cellStyle name="Normal 3 25 2 5 2" xfId="10790" xr:uid="{00000000-0005-0000-0000-00009F730000}"/>
    <cellStyle name="Normal 3 25 2 6" xfId="10791" xr:uid="{00000000-0005-0000-0000-0000A0730000}"/>
    <cellStyle name="Normal 3 25 2_12001 - Planilha orçamentária" xfId="1372" xr:uid="{00000000-0005-0000-0000-0000A1730000}"/>
    <cellStyle name="Normal 3 25 3" xfId="1373" xr:uid="{00000000-0005-0000-0000-0000A2730000}"/>
    <cellStyle name="Normal 3 25 3 2" xfId="1374" xr:uid="{00000000-0005-0000-0000-0000A3730000}"/>
    <cellStyle name="Normal 3 25 3 2 2" xfId="1375" xr:uid="{00000000-0005-0000-0000-0000A4730000}"/>
    <cellStyle name="Normal 3 25 3 2 2 2" xfId="10792" xr:uid="{00000000-0005-0000-0000-0000A5730000}"/>
    <cellStyle name="Normal 3 25 3 2 3" xfId="10793" xr:uid="{00000000-0005-0000-0000-0000A6730000}"/>
    <cellStyle name="Normal 3 25 3 3" xfId="1376" xr:uid="{00000000-0005-0000-0000-0000A7730000}"/>
    <cellStyle name="Normal 3 25 3 3 2" xfId="1377" xr:uid="{00000000-0005-0000-0000-0000A8730000}"/>
    <cellStyle name="Normal 3 25 3 3 2 2" xfId="10794" xr:uid="{00000000-0005-0000-0000-0000A9730000}"/>
    <cellStyle name="Normal 3 25 3 3 3" xfId="10795" xr:uid="{00000000-0005-0000-0000-0000AA730000}"/>
    <cellStyle name="Normal 3 25 3 4" xfId="1378" xr:uid="{00000000-0005-0000-0000-0000AB730000}"/>
    <cellStyle name="Normal 3 25 3 4 2" xfId="10796" xr:uid="{00000000-0005-0000-0000-0000AC730000}"/>
    <cellStyle name="Normal 3 25 3 5" xfId="10797" xr:uid="{00000000-0005-0000-0000-0000AD730000}"/>
    <cellStyle name="Normal 3 25 3_12001 - Planilha orçamentária" xfId="1379" xr:uid="{00000000-0005-0000-0000-0000AE730000}"/>
    <cellStyle name="Normal 3 25 4" xfId="1380" xr:uid="{00000000-0005-0000-0000-0000AF730000}"/>
    <cellStyle name="Normal 3 25 4 2" xfId="1381" xr:uid="{00000000-0005-0000-0000-0000B0730000}"/>
    <cellStyle name="Normal 3 25 4 2 2" xfId="10798" xr:uid="{00000000-0005-0000-0000-0000B1730000}"/>
    <cellStyle name="Normal 3 25 4 3" xfId="10799" xr:uid="{00000000-0005-0000-0000-0000B2730000}"/>
    <cellStyle name="Normal 3 25 5" xfId="1382" xr:uid="{00000000-0005-0000-0000-0000B3730000}"/>
    <cellStyle name="Normal 3 25 5 2" xfId="1383" xr:uid="{00000000-0005-0000-0000-0000B4730000}"/>
    <cellStyle name="Normal 3 25 5 2 2" xfId="10800" xr:uid="{00000000-0005-0000-0000-0000B5730000}"/>
    <cellStyle name="Normal 3 25 5 3" xfId="10801" xr:uid="{00000000-0005-0000-0000-0000B6730000}"/>
    <cellStyle name="Normal 3 25 6" xfId="1384" xr:uid="{00000000-0005-0000-0000-0000B7730000}"/>
    <cellStyle name="Normal 3 25 6 2" xfId="10802" xr:uid="{00000000-0005-0000-0000-0000B8730000}"/>
    <cellStyle name="Normal 3 25 7" xfId="10803" xr:uid="{00000000-0005-0000-0000-0000B9730000}"/>
    <cellStyle name="Normal 3 25_12001 - Planilha orçamentária" xfId="1385" xr:uid="{00000000-0005-0000-0000-0000BA730000}"/>
    <cellStyle name="Normal 3 26" xfId="1386" xr:uid="{00000000-0005-0000-0000-0000BB730000}"/>
    <cellStyle name="Normal 3 26 2" xfId="1387" xr:uid="{00000000-0005-0000-0000-0000BC730000}"/>
    <cellStyle name="Normal 3 26 2 2" xfId="1388" xr:uid="{00000000-0005-0000-0000-0000BD730000}"/>
    <cellStyle name="Normal 3 26 2 2 2" xfId="1389" xr:uid="{00000000-0005-0000-0000-0000BE730000}"/>
    <cellStyle name="Normal 3 26 2 2 2 2" xfId="1390" xr:uid="{00000000-0005-0000-0000-0000BF730000}"/>
    <cellStyle name="Normal 3 26 2 2 2 2 2" xfId="10804" xr:uid="{00000000-0005-0000-0000-0000C0730000}"/>
    <cellStyle name="Normal 3 26 2 2 2 3" xfId="10805" xr:uid="{00000000-0005-0000-0000-0000C1730000}"/>
    <cellStyle name="Normal 3 26 2 2 3" xfId="1391" xr:uid="{00000000-0005-0000-0000-0000C2730000}"/>
    <cellStyle name="Normal 3 26 2 2 3 2" xfId="1392" xr:uid="{00000000-0005-0000-0000-0000C3730000}"/>
    <cellStyle name="Normal 3 26 2 2 3 2 2" xfId="10806" xr:uid="{00000000-0005-0000-0000-0000C4730000}"/>
    <cellStyle name="Normal 3 26 2 2 3 3" xfId="10807" xr:uid="{00000000-0005-0000-0000-0000C5730000}"/>
    <cellStyle name="Normal 3 26 2 2 4" xfId="1393" xr:uid="{00000000-0005-0000-0000-0000C6730000}"/>
    <cellStyle name="Normal 3 26 2 2 4 2" xfId="10808" xr:uid="{00000000-0005-0000-0000-0000C7730000}"/>
    <cellStyle name="Normal 3 26 2 2 5" xfId="10809" xr:uid="{00000000-0005-0000-0000-0000C8730000}"/>
    <cellStyle name="Normal 3 26 2 2_12001 - Planilha orçamentária" xfId="1394" xr:uid="{00000000-0005-0000-0000-0000C9730000}"/>
    <cellStyle name="Normal 3 26 2 3" xfId="1395" xr:uid="{00000000-0005-0000-0000-0000CA730000}"/>
    <cellStyle name="Normal 3 26 2 3 2" xfId="1396" xr:uid="{00000000-0005-0000-0000-0000CB730000}"/>
    <cellStyle name="Normal 3 26 2 3 2 2" xfId="10810" xr:uid="{00000000-0005-0000-0000-0000CC730000}"/>
    <cellStyle name="Normal 3 26 2 3 3" xfId="10811" xr:uid="{00000000-0005-0000-0000-0000CD730000}"/>
    <cellStyle name="Normal 3 26 2 4" xfId="1397" xr:uid="{00000000-0005-0000-0000-0000CE730000}"/>
    <cellStyle name="Normal 3 26 2 4 2" xfId="1398" xr:uid="{00000000-0005-0000-0000-0000CF730000}"/>
    <cellStyle name="Normal 3 26 2 4 2 2" xfId="10812" xr:uid="{00000000-0005-0000-0000-0000D0730000}"/>
    <cellStyle name="Normal 3 26 2 4 3" xfId="10813" xr:uid="{00000000-0005-0000-0000-0000D1730000}"/>
    <cellStyle name="Normal 3 26 2 5" xfId="1399" xr:uid="{00000000-0005-0000-0000-0000D2730000}"/>
    <cellStyle name="Normal 3 26 2 5 2" xfId="10814" xr:uid="{00000000-0005-0000-0000-0000D3730000}"/>
    <cellStyle name="Normal 3 26 2 6" xfId="10815" xr:uid="{00000000-0005-0000-0000-0000D4730000}"/>
    <cellStyle name="Normal 3 26 2_12001 - Planilha orçamentária" xfId="1400" xr:uid="{00000000-0005-0000-0000-0000D5730000}"/>
    <cellStyle name="Normal 3 26 3" xfId="1401" xr:uid="{00000000-0005-0000-0000-0000D6730000}"/>
    <cellStyle name="Normal 3 26 3 2" xfId="1402" xr:uid="{00000000-0005-0000-0000-0000D7730000}"/>
    <cellStyle name="Normal 3 26 3 2 2" xfId="1403" xr:uid="{00000000-0005-0000-0000-0000D8730000}"/>
    <cellStyle name="Normal 3 26 3 2 2 2" xfId="10816" xr:uid="{00000000-0005-0000-0000-0000D9730000}"/>
    <cellStyle name="Normal 3 26 3 2 3" xfId="10817" xr:uid="{00000000-0005-0000-0000-0000DA730000}"/>
    <cellStyle name="Normal 3 26 3 3" xfId="1404" xr:uid="{00000000-0005-0000-0000-0000DB730000}"/>
    <cellStyle name="Normal 3 26 3 3 2" xfId="1405" xr:uid="{00000000-0005-0000-0000-0000DC730000}"/>
    <cellStyle name="Normal 3 26 3 3 2 2" xfId="10818" xr:uid="{00000000-0005-0000-0000-0000DD730000}"/>
    <cellStyle name="Normal 3 26 3 3 3" xfId="10819" xr:uid="{00000000-0005-0000-0000-0000DE730000}"/>
    <cellStyle name="Normal 3 26 3 4" xfId="1406" xr:uid="{00000000-0005-0000-0000-0000DF730000}"/>
    <cellStyle name="Normal 3 26 3 4 2" xfId="10820" xr:uid="{00000000-0005-0000-0000-0000E0730000}"/>
    <cellStyle name="Normal 3 26 3 5" xfId="10821" xr:uid="{00000000-0005-0000-0000-0000E1730000}"/>
    <cellStyle name="Normal 3 26 3_12001 - Planilha orçamentária" xfId="1407" xr:uid="{00000000-0005-0000-0000-0000E2730000}"/>
    <cellStyle name="Normal 3 26 4" xfId="1408" xr:uid="{00000000-0005-0000-0000-0000E3730000}"/>
    <cellStyle name="Normal 3 26 4 2" xfId="1409" xr:uid="{00000000-0005-0000-0000-0000E4730000}"/>
    <cellStyle name="Normal 3 26 4 2 2" xfId="10822" xr:uid="{00000000-0005-0000-0000-0000E5730000}"/>
    <cellStyle name="Normal 3 26 4 3" xfId="10823" xr:uid="{00000000-0005-0000-0000-0000E6730000}"/>
    <cellStyle name="Normal 3 26 5" xfId="1410" xr:uid="{00000000-0005-0000-0000-0000E7730000}"/>
    <cellStyle name="Normal 3 26 5 2" xfId="1411" xr:uid="{00000000-0005-0000-0000-0000E8730000}"/>
    <cellStyle name="Normal 3 26 5 2 2" xfId="10824" xr:uid="{00000000-0005-0000-0000-0000E9730000}"/>
    <cellStyle name="Normal 3 26 5 3" xfId="10825" xr:uid="{00000000-0005-0000-0000-0000EA730000}"/>
    <cellStyle name="Normal 3 26 6" xfId="1412" xr:uid="{00000000-0005-0000-0000-0000EB730000}"/>
    <cellStyle name="Normal 3 26 6 2" xfId="10826" xr:uid="{00000000-0005-0000-0000-0000EC730000}"/>
    <cellStyle name="Normal 3 26 7" xfId="10827" xr:uid="{00000000-0005-0000-0000-0000ED730000}"/>
    <cellStyle name="Normal 3 26_12001 - Planilha orçamentária" xfId="1413" xr:uid="{00000000-0005-0000-0000-0000EE730000}"/>
    <cellStyle name="Normal 3 27" xfId="1414" xr:uid="{00000000-0005-0000-0000-0000EF730000}"/>
    <cellStyle name="Normal 3 27 2" xfId="1415" xr:uid="{00000000-0005-0000-0000-0000F0730000}"/>
    <cellStyle name="Normal 3 27 2 2" xfId="1416" xr:uid="{00000000-0005-0000-0000-0000F1730000}"/>
    <cellStyle name="Normal 3 27 2 2 2" xfId="1417" xr:uid="{00000000-0005-0000-0000-0000F2730000}"/>
    <cellStyle name="Normal 3 27 2 2 2 2" xfId="1418" xr:uid="{00000000-0005-0000-0000-0000F3730000}"/>
    <cellStyle name="Normal 3 27 2 2 2 2 2" xfId="10828" xr:uid="{00000000-0005-0000-0000-0000F4730000}"/>
    <cellStyle name="Normal 3 27 2 2 2 3" xfId="10829" xr:uid="{00000000-0005-0000-0000-0000F5730000}"/>
    <cellStyle name="Normal 3 27 2 2 3" xfId="1419" xr:uid="{00000000-0005-0000-0000-0000F6730000}"/>
    <cellStyle name="Normal 3 27 2 2 3 2" xfId="1420" xr:uid="{00000000-0005-0000-0000-0000F7730000}"/>
    <cellStyle name="Normal 3 27 2 2 3 2 2" xfId="10830" xr:uid="{00000000-0005-0000-0000-0000F8730000}"/>
    <cellStyle name="Normal 3 27 2 2 3 3" xfId="10831" xr:uid="{00000000-0005-0000-0000-0000F9730000}"/>
    <cellStyle name="Normal 3 27 2 2 4" xfId="1421" xr:uid="{00000000-0005-0000-0000-0000FA730000}"/>
    <cellStyle name="Normal 3 27 2 2 4 2" xfId="10832" xr:uid="{00000000-0005-0000-0000-0000FB730000}"/>
    <cellStyle name="Normal 3 27 2 2 5" xfId="10833" xr:uid="{00000000-0005-0000-0000-0000FC730000}"/>
    <cellStyle name="Normal 3 27 2 2_12001 - Planilha orçamentária" xfId="1422" xr:uid="{00000000-0005-0000-0000-0000FD730000}"/>
    <cellStyle name="Normal 3 27 2 3" xfId="1423" xr:uid="{00000000-0005-0000-0000-0000FE730000}"/>
    <cellStyle name="Normal 3 27 2 3 2" xfId="1424" xr:uid="{00000000-0005-0000-0000-0000FF730000}"/>
    <cellStyle name="Normal 3 27 2 3 2 2" xfId="10834" xr:uid="{00000000-0005-0000-0000-000000740000}"/>
    <cellStyle name="Normal 3 27 2 3 3" xfId="10835" xr:uid="{00000000-0005-0000-0000-000001740000}"/>
    <cellStyle name="Normal 3 27 2 4" xfId="1425" xr:uid="{00000000-0005-0000-0000-000002740000}"/>
    <cellStyle name="Normal 3 27 2 4 2" xfId="1426" xr:uid="{00000000-0005-0000-0000-000003740000}"/>
    <cellStyle name="Normal 3 27 2 4 2 2" xfId="10836" xr:uid="{00000000-0005-0000-0000-000004740000}"/>
    <cellStyle name="Normal 3 27 2 4 3" xfId="10837" xr:uid="{00000000-0005-0000-0000-000005740000}"/>
    <cellStyle name="Normal 3 27 2 5" xfId="1427" xr:uid="{00000000-0005-0000-0000-000006740000}"/>
    <cellStyle name="Normal 3 27 2 5 2" xfId="10838" xr:uid="{00000000-0005-0000-0000-000007740000}"/>
    <cellStyle name="Normal 3 27 2 6" xfId="10839" xr:uid="{00000000-0005-0000-0000-000008740000}"/>
    <cellStyle name="Normal 3 27 2_12001 - Planilha orçamentária" xfId="1428" xr:uid="{00000000-0005-0000-0000-000009740000}"/>
    <cellStyle name="Normal 3 27 3" xfId="1429" xr:uid="{00000000-0005-0000-0000-00000A740000}"/>
    <cellStyle name="Normal 3 27 3 2" xfId="1430" xr:uid="{00000000-0005-0000-0000-00000B740000}"/>
    <cellStyle name="Normal 3 27 3 2 2" xfId="1431" xr:uid="{00000000-0005-0000-0000-00000C740000}"/>
    <cellStyle name="Normal 3 27 3 2 2 2" xfId="10840" xr:uid="{00000000-0005-0000-0000-00000D740000}"/>
    <cellStyle name="Normal 3 27 3 2 3" xfId="10841" xr:uid="{00000000-0005-0000-0000-00000E740000}"/>
    <cellStyle name="Normal 3 27 3 3" xfId="1432" xr:uid="{00000000-0005-0000-0000-00000F740000}"/>
    <cellStyle name="Normal 3 27 3 3 2" xfId="1433" xr:uid="{00000000-0005-0000-0000-000010740000}"/>
    <cellStyle name="Normal 3 27 3 3 2 2" xfId="10842" xr:uid="{00000000-0005-0000-0000-000011740000}"/>
    <cellStyle name="Normal 3 27 3 3 3" xfId="10843" xr:uid="{00000000-0005-0000-0000-000012740000}"/>
    <cellStyle name="Normal 3 27 3 4" xfId="1434" xr:uid="{00000000-0005-0000-0000-000013740000}"/>
    <cellStyle name="Normal 3 27 3 4 2" xfId="10844" xr:uid="{00000000-0005-0000-0000-000014740000}"/>
    <cellStyle name="Normal 3 27 3 5" xfId="10845" xr:uid="{00000000-0005-0000-0000-000015740000}"/>
    <cellStyle name="Normal 3 27 3_12001 - Planilha orçamentária" xfId="1435" xr:uid="{00000000-0005-0000-0000-000016740000}"/>
    <cellStyle name="Normal 3 27 4" xfId="1436" xr:uid="{00000000-0005-0000-0000-000017740000}"/>
    <cellStyle name="Normal 3 27 4 2" xfId="1437" xr:uid="{00000000-0005-0000-0000-000018740000}"/>
    <cellStyle name="Normal 3 27 4 2 2" xfId="10846" xr:uid="{00000000-0005-0000-0000-000019740000}"/>
    <cellStyle name="Normal 3 27 4 3" xfId="10847" xr:uid="{00000000-0005-0000-0000-00001A740000}"/>
    <cellStyle name="Normal 3 27 5" xfId="1438" xr:uid="{00000000-0005-0000-0000-00001B740000}"/>
    <cellStyle name="Normal 3 27 5 2" xfId="1439" xr:uid="{00000000-0005-0000-0000-00001C740000}"/>
    <cellStyle name="Normal 3 27 5 2 2" xfId="10848" xr:uid="{00000000-0005-0000-0000-00001D740000}"/>
    <cellStyle name="Normal 3 27 5 3" xfId="10849" xr:uid="{00000000-0005-0000-0000-00001E740000}"/>
    <cellStyle name="Normal 3 27 6" xfId="1440" xr:uid="{00000000-0005-0000-0000-00001F740000}"/>
    <cellStyle name="Normal 3 27 6 2" xfId="10850" xr:uid="{00000000-0005-0000-0000-000020740000}"/>
    <cellStyle name="Normal 3 27 7" xfId="10851" xr:uid="{00000000-0005-0000-0000-000021740000}"/>
    <cellStyle name="Normal 3 27_12001 - Planilha orçamentária" xfId="1441" xr:uid="{00000000-0005-0000-0000-000022740000}"/>
    <cellStyle name="Normal 3 28" xfId="1442" xr:uid="{00000000-0005-0000-0000-000023740000}"/>
    <cellStyle name="Normal 3 28 2" xfId="1443" xr:uid="{00000000-0005-0000-0000-000024740000}"/>
    <cellStyle name="Normal 3 28 2 2" xfId="1444" xr:uid="{00000000-0005-0000-0000-000025740000}"/>
    <cellStyle name="Normal 3 28 2 2 2" xfId="1445" xr:uid="{00000000-0005-0000-0000-000026740000}"/>
    <cellStyle name="Normal 3 28 2 2 2 2" xfId="1446" xr:uid="{00000000-0005-0000-0000-000027740000}"/>
    <cellStyle name="Normal 3 28 2 2 2 2 2" xfId="10852" xr:uid="{00000000-0005-0000-0000-000028740000}"/>
    <cellStyle name="Normal 3 28 2 2 2 3" xfId="10853" xr:uid="{00000000-0005-0000-0000-000029740000}"/>
    <cellStyle name="Normal 3 28 2 2 3" xfId="1447" xr:uid="{00000000-0005-0000-0000-00002A740000}"/>
    <cellStyle name="Normal 3 28 2 2 3 2" xfId="1448" xr:uid="{00000000-0005-0000-0000-00002B740000}"/>
    <cellStyle name="Normal 3 28 2 2 3 2 2" xfId="10854" xr:uid="{00000000-0005-0000-0000-00002C740000}"/>
    <cellStyle name="Normal 3 28 2 2 3 3" xfId="10855" xr:uid="{00000000-0005-0000-0000-00002D740000}"/>
    <cellStyle name="Normal 3 28 2 2 4" xfId="1449" xr:uid="{00000000-0005-0000-0000-00002E740000}"/>
    <cellStyle name="Normal 3 28 2 2 4 2" xfId="10856" xr:uid="{00000000-0005-0000-0000-00002F740000}"/>
    <cellStyle name="Normal 3 28 2 2 5" xfId="10857" xr:uid="{00000000-0005-0000-0000-000030740000}"/>
    <cellStyle name="Normal 3 28 2 2_12001 - Planilha orçamentária" xfId="1450" xr:uid="{00000000-0005-0000-0000-000031740000}"/>
    <cellStyle name="Normal 3 28 2 3" xfId="1451" xr:uid="{00000000-0005-0000-0000-000032740000}"/>
    <cellStyle name="Normal 3 28 2 3 2" xfId="1452" xr:uid="{00000000-0005-0000-0000-000033740000}"/>
    <cellStyle name="Normal 3 28 2 3 2 2" xfId="10858" xr:uid="{00000000-0005-0000-0000-000034740000}"/>
    <cellStyle name="Normal 3 28 2 3 3" xfId="10859" xr:uid="{00000000-0005-0000-0000-000035740000}"/>
    <cellStyle name="Normal 3 28 2 4" xfId="1453" xr:uid="{00000000-0005-0000-0000-000036740000}"/>
    <cellStyle name="Normal 3 28 2 4 2" xfId="1454" xr:uid="{00000000-0005-0000-0000-000037740000}"/>
    <cellStyle name="Normal 3 28 2 4 2 2" xfId="10860" xr:uid="{00000000-0005-0000-0000-000038740000}"/>
    <cellStyle name="Normal 3 28 2 4 3" xfId="10861" xr:uid="{00000000-0005-0000-0000-000039740000}"/>
    <cellStyle name="Normal 3 28 2 5" xfId="1455" xr:uid="{00000000-0005-0000-0000-00003A740000}"/>
    <cellStyle name="Normal 3 28 2 5 2" xfId="10862" xr:uid="{00000000-0005-0000-0000-00003B740000}"/>
    <cellStyle name="Normal 3 28 2 6" xfId="10863" xr:uid="{00000000-0005-0000-0000-00003C740000}"/>
    <cellStyle name="Normal 3 28 2_12001 - Planilha orçamentária" xfId="1456" xr:uid="{00000000-0005-0000-0000-00003D740000}"/>
    <cellStyle name="Normal 3 28 3" xfId="1457" xr:uid="{00000000-0005-0000-0000-00003E740000}"/>
    <cellStyle name="Normal 3 28 3 2" xfId="1458" xr:uid="{00000000-0005-0000-0000-00003F740000}"/>
    <cellStyle name="Normal 3 28 3 2 2" xfId="1459" xr:uid="{00000000-0005-0000-0000-000040740000}"/>
    <cellStyle name="Normal 3 28 3 2 2 2" xfId="10864" xr:uid="{00000000-0005-0000-0000-000041740000}"/>
    <cellStyle name="Normal 3 28 3 2 3" xfId="10865" xr:uid="{00000000-0005-0000-0000-000042740000}"/>
    <cellStyle name="Normal 3 28 3 3" xfId="1460" xr:uid="{00000000-0005-0000-0000-000043740000}"/>
    <cellStyle name="Normal 3 28 3 3 2" xfId="1461" xr:uid="{00000000-0005-0000-0000-000044740000}"/>
    <cellStyle name="Normal 3 28 3 3 2 2" xfId="10866" xr:uid="{00000000-0005-0000-0000-000045740000}"/>
    <cellStyle name="Normal 3 28 3 3 3" xfId="10867" xr:uid="{00000000-0005-0000-0000-000046740000}"/>
    <cellStyle name="Normal 3 28 3 4" xfId="1462" xr:uid="{00000000-0005-0000-0000-000047740000}"/>
    <cellStyle name="Normal 3 28 3 4 2" xfId="10868" xr:uid="{00000000-0005-0000-0000-000048740000}"/>
    <cellStyle name="Normal 3 28 3 5" xfId="10869" xr:uid="{00000000-0005-0000-0000-000049740000}"/>
    <cellStyle name="Normal 3 28 3_12001 - Planilha orçamentária" xfId="1463" xr:uid="{00000000-0005-0000-0000-00004A740000}"/>
    <cellStyle name="Normal 3 28 4" xfId="1464" xr:uid="{00000000-0005-0000-0000-00004B740000}"/>
    <cellStyle name="Normal 3 28 4 2" xfId="1465" xr:uid="{00000000-0005-0000-0000-00004C740000}"/>
    <cellStyle name="Normal 3 28 4 2 2" xfId="10870" xr:uid="{00000000-0005-0000-0000-00004D740000}"/>
    <cellStyle name="Normal 3 28 4 3" xfId="10871" xr:uid="{00000000-0005-0000-0000-00004E740000}"/>
    <cellStyle name="Normal 3 28 5" xfId="1466" xr:uid="{00000000-0005-0000-0000-00004F740000}"/>
    <cellStyle name="Normal 3 28 5 2" xfId="1467" xr:uid="{00000000-0005-0000-0000-000050740000}"/>
    <cellStyle name="Normal 3 28 5 2 2" xfId="10872" xr:uid="{00000000-0005-0000-0000-000051740000}"/>
    <cellStyle name="Normal 3 28 5 3" xfId="10873" xr:uid="{00000000-0005-0000-0000-000052740000}"/>
    <cellStyle name="Normal 3 28 6" xfId="1468" xr:uid="{00000000-0005-0000-0000-000053740000}"/>
    <cellStyle name="Normal 3 28 6 2" xfId="10874" xr:uid="{00000000-0005-0000-0000-000054740000}"/>
    <cellStyle name="Normal 3 28 7" xfId="10875" xr:uid="{00000000-0005-0000-0000-000055740000}"/>
    <cellStyle name="Normal 3 28_12001 - Planilha orçamentária" xfId="1469" xr:uid="{00000000-0005-0000-0000-000056740000}"/>
    <cellStyle name="Normal 3 29" xfId="1470" xr:uid="{00000000-0005-0000-0000-000057740000}"/>
    <cellStyle name="Normal 3 29 2" xfId="1471" xr:uid="{00000000-0005-0000-0000-000058740000}"/>
    <cellStyle name="Normal 3 29 2 2" xfId="1472" xr:uid="{00000000-0005-0000-0000-000059740000}"/>
    <cellStyle name="Normal 3 29 2 2 2" xfId="1473" xr:uid="{00000000-0005-0000-0000-00005A740000}"/>
    <cellStyle name="Normal 3 29 2 2 2 2" xfId="1474" xr:uid="{00000000-0005-0000-0000-00005B740000}"/>
    <cellStyle name="Normal 3 29 2 2 2 2 2" xfId="10876" xr:uid="{00000000-0005-0000-0000-00005C740000}"/>
    <cellStyle name="Normal 3 29 2 2 2 3" xfId="10877" xr:uid="{00000000-0005-0000-0000-00005D740000}"/>
    <cellStyle name="Normal 3 29 2 2 3" xfId="1475" xr:uid="{00000000-0005-0000-0000-00005E740000}"/>
    <cellStyle name="Normal 3 29 2 2 3 2" xfId="1476" xr:uid="{00000000-0005-0000-0000-00005F740000}"/>
    <cellStyle name="Normal 3 29 2 2 3 2 2" xfId="10878" xr:uid="{00000000-0005-0000-0000-000060740000}"/>
    <cellStyle name="Normal 3 29 2 2 3 3" xfId="10879" xr:uid="{00000000-0005-0000-0000-000061740000}"/>
    <cellStyle name="Normal 3 29 2 2 4" xfId="1477" xr:uid="{00000000-0005-0000-0000-000062740000}"/>
    <cellStyle name="Normal 3 29 2 2 4 2" xfId="10880" xr:uid="{00000000-0005-0000-0000-000063740000}"/>
    <cellStyle name="Normal 3 29 2 2 5" xfId="10881" xr:uid="{00000000-0005-0000-0000-000064740000}"/>
    <cellStyle name="Normal 3 29 2 2_12001 - Planilha orçamentária" xfId="1478" xr:uid="{00000000-0005-0000-0000-000065740000}"/>
    <cellStyle name="Normal 3 29 2 3" xfId="1479" xr:uid="{00000000-0005-0000-0000-000066740000}"/>
    <cellStyle name="Normal 3 29 2 3 2" xfId="1480" xr:uid="{00000000-0005-0000-0000-000067740000}"/>
    <cellStyle name="Normal 3 29 2 3 2 2" xfId="10882" xr:uid="{00000000-0005-0000-0000-000068740000}"/>
    <cellStyle name="Normal 3 29 2 3 3" xfId="10883" xr:uid="{00000000-0005-0000-0000-000069740000}"/>
    <cellStyle name="Normal 3 29 2 4" xfId="1481" xr:uid="{00000000-0005-0000-0000-00006A740000}"/>
    <cellStyle name="Normal 3 29 2 4 2" xfId="1482" xr:uid="{00000000-0005-0000-0000-00006B740000}"/>
    <cellStyle name="Normal 3 29 2 4 2 2" xfId="10884" xr:uid="{00000000-0005-0000-0000-00006C740000}"/>
    <cellStyle name="Normal 3 29 2 4 3" xfId="10885" xr:uid="{00000000-0005-0000-0000-00006D740000}"/>
    <cellStyle name="Normal 3 29 2 5" xfId="1483" xr:uid="{00000000-0005-0000-0000-00006E740000}"/>
    <cellStyle name="Normal 3 29 2 5 2" xfId="10886" xr:uid="{00000000-0005-0000-0000-00006F740000}"/>
    <cellStyle name="Normal 3 29 2 6" xfId="10887" xr:uid="{00000000-0005-0000-0000-000070740000}"/>
    <cellStyle name="Normal 3 29 2_12001 - Planilha orçamentária" xfId="1484" xr:uid="{00000000-0005-0000-0000-000071740000}"/>
    <cellStyle name="Normal 3 29 3" xfId="1485" xr:uid="{00000000-0005-0000-0000-000072740000}"/>
    <cellStyle name="Normal 3 29 3 2" xfId="1486" xr:uid="{00000000-0005-0000-0000-000073740000}"/>
    <cellStyle name="Normal 3 29 3 2 2" xfId="1487" xr:uid="{00000000-0005-0000-0000-000074740000}"/>
    <cellStyle name="Normal 3 29 3 2 2 2" xfId="10888" xr:uid="{00000000-0005-0000-0000-000075740000}"/>
    <cellStyle name="Normal 3 29 3 2 3" xfId="10889" xr:uid="{00000000-0005-0000-0000-000076740000}"/>
    <cellStyle name="Normal 3 29 3 3" xfId="1488" xr:uid="{00000000-0005-0000-0000-000077740000}"/>
    <cellStyle name="Normal 3 29 3 3 2" xfId="1489" xr:uid="{00000000-0005-0000-0000-000078740000}"/>
    <cellStyle name="Normal 3 29 3 3 2 2" xfId="10890" xr:uid="{00000000-0005-0000-0000-000079740000}"/>
    <cellStyle name="Normal 3 29 3 3 3" xfId="10891" xr:uid="{00000000-0005-0000-0000-00007A740000}"/>
    <cellStyle name="Normal 3 29 3 4" xfId="1490" xr:uid="{00000000-0005-0000-0000-00007B740000}"/>
    <cellStyle name="Normal 3 29 3 4 2" xfId="10892" xr:uid="{00000000-0005-0000-0000-00007C740000}"/>
    <cellStyle name="Normal 3 29 3 5" xfId="10893" xr:uid="{00000000-0005-0000-0000-00007D740000}"/>
    <cellStyle name="Normal 3 29 3_12001 - Planilha orçamentária" xfId="1491" xr:uid="{00000000-0005-0000-0000-00007E740000}"/>
    <cellStyle name="Normal 3 29 4" xfId="1492" xr:uid="{00000000-0005-0000-0000-00007F740000}"/>
    <cellStyle name="Normal 3 29 4 2" xfId="1493" xr:uid="{00000000-0005-0000-0000-000080740000}"/>
    <cellStyle name="Normal 3 29 4 2 2" xfId="10894" xr:uid="{00000000-0005-0000-0000-000081740000}"/>
    <cellStyle name="Normal 3 29 4 3" xfId="10895" xr:uid="{00000000-0005-0000-0000-000082740000}"/>
    <cellStyle name="Normal 3 29 5" xfId="1494" xr:uid="{00000000-0005-0000-0000-000083740000}"/>
    <cellStyle name="Normal 3 29 5 2" xfId="1495" xr:uid="{00000000-0005-0000-0000-000084740000}"/>
    <cellStyle name="Normal 3 29 5 2 2" xfId="10896" xr:uid="{00000000-0005-0000-0000-000085740000}"/>
    <cellStyle name="Normal 3 29 5 3" xfId="10897" xr:uid="{00000000-0005-0000-0000-000086740000}"/>
    <cellStyle name="Normal 3 29 6" xfId="1496" xr:uid="{00000000-0005-0000-0000-000087740000}"/>
    <cellStyle name="Normal 3 29 6 2" xfId="10898" xr:uid="{00000000-0005-0000-0000-000088740000}"/>
    <cellStyle name="Normal 3 29 7" xfId="10899" xr:uid="{00000000-0005-0000-0000-000089740000}"/>
    <cellStyle name="Normal 3 29_12001 - Planilha orçamentária" xfId="1497" xr:uid="{00000000-0005-0000-0000-00008A740000}"/>
    <cellStyle name="Normal 3 3" xfId="1498" xr:uid="{00000000-0005-0000-0000-00008B740000}"/>
    <cellStyle name="Normal 3 3 10" xfId="10900" xr:uid="{00000000-0005-0000-0000-00008C740000}"/>
    <cellStyle name="Normal 3 3 10 2" xfId="10901" xr:uid="{00000000-0005-0000-0000-00008D740000}"/>
    <cellStyle name="Normal 3 3 11" xfId="10902" xr:uid="{00000000-0005-0000-0000-00008E740000}"/>
    <cellStyle name="Normal 3 3 2" xfId="3041" xr:uid="{00000000-0005-0000-0000-00008F740000}"/>
    <cellStyle name="Normal 3 3 2 2" xfId="10903" xr:uid="{00000000-0005-0000-0000-000090740000}"/>
    <cellStyle name="Normal 3 3 2 3" xfId="20533" xr:uid="{00000000-0005-0000-0000-000091740000}"/>
    <cellStyle name="Normal 3 3 2 3 2" xfId="25715" xr:uid="{00000000-0005-0000-0000-000092740000}"/>
    <cellStyle name="Normal 3 3 2 3 2 2" xfId="35836" xr:uid="{00000000-0005-0000-0000-000093740000}"/>
    <cellStyle name="Normal 3 3 2 3 3" xfId="30740" xr:uid="{00000000-0005-0000-0000-000094740000}"/>
    <cellStyle name="Normal 3 3 2 4" xfId="23615" xr:uid="{00000000-0005-0000-0000-000095740000}"/>
    <cellStyle name="Normal 3 3 2 4 2" xfId="33768" xr:uid="{00000000-0005-0000-0000-000096740000}"/>
    <cellStyle name="Normal 3 3 2 5" xfId="27831" xr:uid="{00000000-0005-0000-0000-000097740000}"/>
    <cellStyle name="Normal 3 3 3" xfId="10904" xr:uid="{00000000-0005-0000-0000-000098740000}"/>
    <cellStyle name="Normal 3 3 3 2" xfId="10905" xr:uid="{00000000-0005-0000-0000-000099740000}"/>
    <cellStyle name="Normal 3 3 4" xfId="10906" xr:uid="{00000000-0005-0000-0000-00009A740000}"/>
    <cellStyle name="Normal 3 3 4 2" xfId="10907" xr:uid="{00000000-0005-0000-0000-00009B740000}"/>
    <cellStyle name="Normal 3 3 5" xfId="10908" xr:uid="{00000000-0005-0000-0000-00009C740000}"/>
    <cellStyle name="Normal 3 3 5 2" xfId="10909" xr:uid="{00000000-0005-0000-0000-00009D740000}"/>
    <cellStyle name="Normal 3 3 6" xfId="10910" xr:uid="{00000000-0005-0000-0000-00009E740000}"/>
    <cellStyle name="Normal 3 3 6 2" xfId="10911" xr:uid="{00000000-0005-0000-0000-00009F740000}"/>
    <cellStyle name="Normal 3 3 7" xfId="10912" xr:uid="{00000000-0005-0000-0000-0000A0740000}"/>
    <cellStyle name="Normal 3 3 7 2" xfId="10913" xr:uid="{00000000-0005-0000-0000-0000A1740000}"/>
    <cellStyle name="Normal 3 3 8" xfId="10914" xr:uid="{00000000-0005-0000-0000-0000A2740000}"/>
    <cellStyle name="Normal 3 3 8 2" xfId="10915" xr:uid="{00000000-0005-0000-0000-0000A3740000}"/>
    <cellStyle name="Normal 3 3 9" xfId="10916" xr:uid="{00000000-0005-0000-0000-0000A4740000}"/>
    <cellStyle name="Normal 3 3 9 2" xfId="10917" xr:uid="{00000000-0005-0000-0000-0000A5740000}"/>
    <cellStyle name="Normal 3 30" xfId="1499" xr:uid="{00000000-0005-0000-0000-0000A6740000}"/>
    <cellStyle name="Normal 3 30 2" xfId="1500" xr:uid="{00000000-0005-0000-0000-0000A7740000}"/>
    <cellStyle name="Normal 3 30 2 2" xfId="1501" xr:uid="{00000000-0005-0000-0000-0000A8740000}"/>
    <cellStyle name="Normal 3 30 2 2 2" xfId="1502" xr:uid="{00000000-0005-0000-0000-0000A9740000}"/>
    <cellStyle name="Normal 3 30 2 2 2 2" xfId="1503" xr:uid="{00000000-0005-0000-0000-0000AA740000}"/>
    <cellStyle name="Normal 3 30 2 2 2 2 2" xfId="10918" xr:uid="{00000000-0005-0000-0000-0000AB740000}"/>
    <cellStyle name="Normal 3 30 2 2 2 3" xfId="10919" xr:uid="{00000000-0005-0000-0000-0000AC740000}"/>
    <cellStyle name="Normal 3 30 2 2 3" xfId="1504" xr:uid="{00000000-0005-0000-0000-0000AD740000}"/>
    <cellStyle name="Normal 3 30 2 2 3 2" xfId="1505" xr:uid="{00000000-0005-0000-0000-0000AE740000}"/>
    <cellStyle name="Normal 3 30 2 2 3 2 2" xfId="10920" xr:uid="{00000000-0005-0000-0000-0000AF740000}"/>
    <cellStyle name="Normal 3 30 2 2 3 3" xfId="10921" xr:uid="{00000000-0005-0000-0000-0000B0740000}"/>
    <cellStyle name="Normal 3 30 2 2 4" xfId="1506" xr:uid="{00000000-0005-0000-0000-0000B1740000}"/>
    <cellStyle name="Normal 3 30 2 2 4 2" xfId="10922" xr:uid="{00000000-0005-0000-0000-0000B2740000}"/>
    <cellStyle name="Normal 3 30 2 2 5" xfId="10923" xr:uid="{00000000-0005-0000-0000-0000B3740000}"/>
    <cellStyle name="Normal 3 30 2 2_12001 - Planilha orçamentária" xfId="1507" xr:uid="{00000000-0005-0000-0000-0000B4740000}"/>
    <cellStyle name="Normal 3 30 2 3" xfId="1508" xr:uid="{00000000-0005-0000-0000-0000B5740000}"/>
    <cellStyle name="Normal 3 30 2 3 2" xfId="1509" xr:uid="{00000000-0005-0000-0000-0000B6740000}"/>
    <cellStyle name="Normal 3 30 2 3 2 2" xfId="10924" xr:uid="{00000000-0005-0000-0000-0000B7740000}"/>
    <cellStyle name="Normal 3 30 2 3 3" xfId="10925" xr:uid="{00000000-0005-0000-0000-0000B8740000}"/>
    <cellStyle name="Normal 3 30 2 4" xfId="1510" xr:uid="{00000000-0005-0000-0000-0000B9740000}"/>
    <cellStyle name="Normal 3 30 2 4 2" xfId="1511" xr:uid="{00000000-0005-0000-0000-0000BA740000}"/>
    <cellStyle name="Normal 3 30 2 4 2 2" xfId="10926" xr:uid="{00000000-0005-0000-0000-0000BB740000}"/>
    <cellStyle name="Normal 3 30 2 4 3" xfId="10927" xr:uid="{00000000-0005-0000-0000-0000BC740000}"/>
    <cellStyle name="Normal 3 30 2 5" xfId="1512" xr:uid="{00000000-0005-0000-0000-0000BD740000}"/>
    <cellStyle name="Normal 3 30 2 5 2" xfId="10928" xr:uid="{00000000-0005-0000-0000-0000BE740000}"/>
    <cellStyle name="Normal 3 30 2 6" xfId="10929" xr:uid="{00000000-0005-0000-0000-0000BF740000}"/>
    <cellStyle name="Normal 3 30 2_12001 - Planilha orçamentária" xfId="1513" xr:uid="{00000000-0005-0000-0000-0000C0740000}"/>
    <cellStyle name="Normal 3 30 3" xfId="1514" xr:uid="{00000000-0005-0000-0000-0000C1740000}"/>
    <cellStyle name="Normal 3 30 3 2" xfId="1515" xr:uid="{00000000-0005-0000-0000-0000C2740000}"/>
    <cellStyle name="Normal 3 30 3 2 2" xfId="1516" xr:uid="{00000000-0005-0000-0000-0000C3740000}"/>
    <cellStyle name="Normal 3 30 3 2 2 2" xfId="10930" xr:uid="{00000000-0005-0000-0000-0000C4740000}"/>
    <cellStyle name="Normal 3 30 3 2 3" xfId="10931" xr:uid="{00000000-0005-0000-0000-0000C5740000}"/>
    <cellStyle name="Normal 3 30 3 3" xfId="1517" xr:uid="{00000000-0005-0000-0000-0000C6740000}"/>
    <cellStyle name="Normal 3 30 3 3 2" xfId="1518" xr:uid="{00000000-0005-0000-0000-0000C7740000}"/>
    <cellStyle name="Normal 3 30 3 3 2 2" xfId="10932" xr:uid="{00000000-0005-0000-0000-0000C8740000}"/>
    <cellStyle name="Normal 3 30 3 3 3" xfId="10933" xr:uid="{00000000-0005-0000-0000-0000C9740000}"/>
    <cellStyle name="Normal 3 30 3 4" xfId="1519" xr:uid="{00000000-0005-0000-0000-0000CA740000}"/>
    <cellStyle name="Normal 3 30 3 4 2" xfId="10934" xr:uid="{00000000-0005-0000-0000-0000CB740000}"/>
    <cellStyle name="Normal 3 30 3 5" xfId="10935" xr:uid="{00000000-0005-0000-0000-0000CC740000}"/>
    <cellStyle name="Normal 3 30 3_12001 - Planilha orçamentária" xfId="1520" xr:uid="{00000000-0005-0000-0000-0000CD740000}"/>
    <cellStyle name="Normal 3 30 4" xfId="1521" xr:uid="{00000000-0005-0000-0000-0000CE740000}"/>
    <cellStyle name="Normal 3 30 4 2" xfId="1522" xr:uid="{00000000-0005-0000-0000-0000CF740000}"/>
    <cellStyle name="Normal 3 30 4 2 2" xfId="10936" xr:uid="{00000000-0005-0000-0000-0000D0740000}"/>
    <cellStyle name="Normal 3 30 4 3" xfId="10937" xr:uid="{00000000-0005-0000-0000-0000D1740000}"/>
    <cellStyle name="Normal 3 30 5" xfId="1523" xr:uid="{00000000-0005-0000-0000-0000D2740000}"/>
    <cellStyle name="Normal 3 30 5 2" xfId="1524" xr:uid="{00000000-0005-0000-0000-0000D3740000}"/>
    <cellStyle name="Normal 3 30 5 2 2" xfId="10938" xr:uid="{00000000-0005-0000-0000-0000D4740000}"/>
    <cellStyle name="Normal 3 30 5 3" xfId="10939" xr:uid="{00000000-0005-0000-0000-0000D5740000}"/>
    <cellStyle name="Normal 3 30 6" xfId="1525" xr:uid="{00000000-0005-0000-0000-0000D6740000}"/>
    <cellStyle name="Normal 3 30 6 2" xfId="10940" xr:uid="{00000000-0005-0000-0000-0000D7740000}"/>
    <cellStyle name="Normal 3 30 7" xfId="10941" xr:uid="{00000000-0005-0000-0000-0000D8740000}"/>
    <cellStyle name="Normal 3 30_12001 - Planilha orçamentária" xfId="1526" xr:uid="{00000000-0005-0000-0000-0000D9740000}"/>
    <cellStyle name="Normal 3 31" xfId="1527" xr:uid="{00000000-0005-0000-0000-0000DA740000}"/>
    <cellStyle name="Normal 3 31 2" xfId="1528" xr:uid="{00000000-0005-0000-0000-0000DB740000}"/>
    <cellStyle name="Normal 3 31 2 2" xfId="1529" xr:uid="{00000000-0005-0000-0000-0000DC740000}"/>
    <cellStyle name="Normal 3 31 2 2 2" xfId="1530" xr:uid="{00000000-0005-0000-0000-0000DD740000}"/>
    <cellStyle name="Normal 3 31 2 2 2 2" xfId="1531" xr:uid="{00000000-0005-0000-0000-0000DE740000}"/>
    <cellStyle name="Normal 3 31 2 2 2 2 2" xfId="10942" xr:uid="{00000000-0005-0000-0000-0000DF740000}"/>
    <cellStyle name="Normal 3 31 2 2 2 3" xfId="10943" xr:uid="{00000000-0005-0000-0000-0000E0740000}"/>
    <cellStyle name="Normal 3 31 2 2 3" xfId="1532" xr:uid="{00000000-0005-0000-0000-0000E1740000}"/>
    <cellStyle name="Normal 3 31 2 2 3 2" xfId="1533" xr:uid="{00000000-0005-0000-0000-0000E2740000}"/>
    <cellStyle name="Normal 3 31 2 2 3 2 2" xfId="10944" xr:uid="{00000000-0005-0000-0000-0000E3740000}"/>
    <cellStyle name="Normal 3 31 2 2 3 3" xfId="10945" xr:uid="{00000000-0005-0000-0000-0000E4740000}"/>
    <cellStyle name="Normal 3 31 2 2 4" xfId="1534" xr:uid="{00000000-0005-0000-0000-0000E5740000}"/>
    <cellStyle name="Normal 3 31 2 2 4 2" xfId="10946" xr:uid="{00000000-0005-0000-0000-0000E6740000}"/>
    <cellStyle name="Normal 3 31 2 2 5" xfId="10947" xr:uid="{00000000-0005-0000-0000-0000E7740000}"/>
    <cellStyle name="Normal 3 31 2 2_12001 - Planilha orçamentária" xfId="1535" xr:uid="{00000000-0005-0000-0000-0000E8740000}"/>
    <cellStyle name="Normal 3 31 2 3" xfId="1536" xr:uid="{00000000-0005-0000-0000-0000E9740000}"/>
    <cellStyle name="Normal 3 31 2 3 2" xfId="1537" xr:uid="{00000000-0005-0000-0000-0000EA740000}"/>
    <cellStyle name="Normal 3 31 2 3 2 2" xfId="10948" xr:uid="{00000000-0005-0000-0000-0000EB740000}"/>
    <cellStyle name="Normal 3 31 2 3 3" xfId="10949" xr:uid="{00000000-0005-0000-0000-0000EC740000}"/>
    <cellStyle name="Normal 3 31 2 4" xfId="1538" xr:uid="{00000000-0005-0000-0000-0000ED740000}"/>
    <cellStyle name="Normal 3 31 2 4 2" xfId="1539" xr:uid="{00000000-0005-0000-0000-0000EE740000}"/>
    <cellStyle name="Normal 3 31 2 4 2 2" xfId="10950" xr:uid="{00000000-0005-0000-0000-0000EF740000}"/>
    <cellStyle name="Normal 3 31 2 4 3" xfId="10951" xr:uid="{00000000-0005-0000-0000-0000F0740000}"/>
    <cellStyle name="Normal 3 31 2 5" xfId="1540" xr:uid="{00000000-0005-0000-0000-0000F1740000}"/>
    <cellStyle name="Normal 3 31 2 5 2" xfId="10952" xr:uid="{00000000-0005-0000-0000-0000F2740000}"/>
    <cellStyle name="Normal 3 31 2 6" xfId="10953" xr:uid="{00000000-0005-0000-0000-0000F3740000}"/>
    <cellStyle name="Normal 3 31 2_12001 - Planilha orçamentária" xfId="1541" xr:uid="{00000000-0005-0000-0000-0000F4740000}"/>
    <cellStyle name="Normal 3 31 3" xfId="1542" xr:uid="{00000000-0005-0000-0000-0000F5740000}"/>
    <cellStyle name="Normal 3 31 3 2" xfId="1543" xr:uid="{00000000-0005-0000-0000-0000F6740000}"/>
    <cellStyle name="Normal 3 31 3 2 2" xfId="1544" xr:uid="{00000000-0005-0000-0000-0000F7740000}"/>
    <cellStyle name="Normal 3 31 3 2 2 2" xfId="10954" xr:uid="{00000000-0005-0000-0000-0000F8740000}"/>
    <cellStyle name="Normal 3 31 3 2 3" xfId="10955" xr:uid="{00000000-0005-0000-0000-0000F9740000}"/>
    <cellStyle name="Normal 3 31 3 3" xfId="1545" xr:uid="{00000000-0005-0000-0000-0000FA740000}"/>
    <cellStyle name="Normal 3 31 3 3 2" xfId="1546" xr:uid="{00000000-0005-0000-0000-0000FB740000}"/>
    <cellStyle name="Normal 3 31 3 3 2 2" xfId="10956" xr:uid="{00000000-0005-0000-0000-0000FC740000}"/>
    <cellStyle name="Normal 3 31 3 3 3" xfId="10957" xr:uid="{00000000-0005-0000-0000-0000FD740000}"/>
    <cellStyle name="Normal 3 31 3 4" xfId="1547" xr:uid="{00000000-0005-0000-0000-0000FE740000}"/>
    <cellStyle name="Normal 3 31 3 4 2" xfId="10958" xr:uid="{00000000-0005-0000-0000-0000FF740000}"/>
    <cellStyle name="Normal 3 31 3 5" xfId="10959" xr:uid="{00000000-0005-0000-0000-000000750000}"/>
    <cellStyle name="Normal 3 31 3_12001 - Planilha orçamentária" xfId="1548" xr:uid="{00000000-0005-0000-0000-000001750000}"/>
    <cellStyle name="Normal 3 31 4" xfId="1549" xr:uid="{00000000-0005-0000-0000-000002750000}"/>
    <cellStyle name="Normal 3 31 4 2" xfId="1550" xr:uid="{00000000-0005-0000-0000-000003750000}"/>
    <cellStyle name="Normal 3 31 4 2 2" xfId="10960" xr:uid="{00000000-0005-0000-0000-000004750000}"/>
    <cellStyle name="Normal 3 31 4 3" xfId="10961" xr:uid="{00000000-0005-0000-0000-000005750000}"/>
    <cellStyle name="Normal 3 31 5" xfId="1551" xr:uid="{00000000-0005-0000-0000-000006750000}"/>
    <cellStyle name="Normal 3 31 5 2" xfId="1552" xr:uid="{00000000-0005-0000-0000-000007750000}"/>
    <cellStyle name="Normal 3 31 5 2 2" xfId="10962" xr:uid="{00000000-0005-0000-0000-000008750000}"/>
    <cellStyle name="Normal 3 31 5 3" xfId="10963" xr:uid="{00000000-0005-0000-0000-000009750000}"/>
    <cellStyle name="Normal 3 31 6" xfId="1553" xr:uid="{00000000-0005-0000-0000-00000A750000}"/>
    <cellStyle name="Normal 3 31 6 2" xfId="10964" xr:uid="{00000000-0005-0000-0000-00000B750000}"/>
    <cellStyle name="Normal 3 31 7" xfId="10965" xr:uid="{00000000-0005-0000-0000-00000C750000}"/>
    <cellStyle name="Normal 3 31_12001 - Planilha orçamentária" xfId="1554" xr:uid="{00000000-0005-0000-0000-00000D750000}"/>
    <cellStyle name="Normal 3 32" xfId="1555" xr:uid="{00000000-0005-0000-0000-00000E750000}"/>
    <cellStyle name="Normal 3 32 2" xfId="1556" xr:uid="{00000000-0005-0000-0000-00000F750000}"/>
    <cellStyle name="Normal 3 32 2 2" xfId="1557" xr:uid="{00000000-0005-0000-0000-000010750000}"/>
    <cellStyle name="Normal 3 32 2 2 2" xfId="1558" xr:uid="{00000000-0005-0000-0000-000011750000}"/>
    <cellStyle name="Normal 3 32 2 2 2 2" xfId="1559" xr:uid="{00000000-0005-0000-0000-000012750000}"/>
    <cellStyle name="Normal 3 32 2 2 2 2 2" xfId="10966" xr:uid="{00000000-0005-0000-0000-000013750000}"/>
    <cellStyle name="Normal 3 32 2 2 2 3" xfId="10967" xr:uid="{00000000-0005-0000-0000-000014750000}"/>
    <cellStyle name="Normal 3 32 2 2 3" xfId="1560" xr:uid="{00000000-0005-0000-0000-000015750000}"/>
    <cellStyle name="Normal 3 32 2 2 3 2" xfId="1561" xr:uid="{00000000-0005-0000-0000-000016750000}"/>
    <cellStyle name="Normal 3 32 2 2 3 2 2" xfId="10968" xr:uid="{00000000-0005-0000-0000-000017750000}"/>
    <cellStyle name="Normal 3 32 2 2 3 3" xfId="10969" xr:uid="{00000000-0005-0000-0000-000018750000}"/>
    <cellStyle name="Normal 3 32 2 2 4" xfId="1562" xr:uid="{00000000-0005-0000-0000-000019750000}"/>
    <cellStyle name="Normal 3 32 2 2 4 2" xfId="10970" xr:uid="{00000000-0005-0000-0000-00001A750000}"/>
    <cellStyle name="Normal 3 32 2 2 5" xfId="10971" xr:uid="{00000000-0005-0000-0000-00001B750000}"/>
    <cellStyle name="Normal 3 32 2 2_12001 - Planilha orçamentária" xfId="1563" xr:uid="{00000000-0005-0000-0000-00001C750000}"/>
    <cellStyle name="Normal 3 32 2 3" xfId="1564" xr:uid="{00000000-0005-0000-0000-00001D750000}"/>
    <cellStyle name="Normal 3 32 2 3 2" xfId="1565" xr:uid="{00000000-0005-0000-0000-00001E750000}"/>
    <cellStyle name="Normal 3 32 2 3 2 2" xfId="10972" xr:uid="{00000000-0005-0000-0000-00001F750000}"/>
    <cellStyle name="Normal 3 32 2 3 3" xfId="10973" xr:uid="{00000000-0005-0000-0000-000020750000}"/>
    <cellStyle name="Normal 3 32 2 4" xfId="1566" xr:uid="{00000000-0005-0000-0000-000021750000}"/>
    <cellStyle name="Normal 3 32 2 4 2" xfId="1567" xr:uid="{00000000-0005-0000-0000-000022750000}"/>
    <cellStyle name="Normal 3 32 2 4 2 2" xfId="10974" xr:uid="{00000000-0005-0000-0000-000023750000}"/>
    <cellStyle name="Normal 3 32 2 4 3" xfId="10975" xr:uid="{00000000-0005-0000-0000-000024750000}"/>
    <cellStyle name="Normal 3 32 2 5" xfId="1568" xr:uid="{00000000-0005-0000-0000-000025750000}"/>
    <cellStyle name="Normal 3 32 2 5 2" xfId="10976" xr:uid="{00000000-0005-0000-0000-000026750000}"/>
    <cellStyle name="Normal 3 32 2 6" xfId="10977" xr:uid="{00000000-0005-0000-0000-000027750000}"/>
    <cellStyle name="Normal 3 32 2_12001 - Planilha orçamentária" xfId="1569" xr:uid="{00000000-0005-0000-0000-000028750000}"/>
    <cellStyle name="Normal 3 32 3" xfId="1570" xr:uid="{00000000-0005-0000-0000-000029750000}"/>
    <cellStyle name="Normal 3 32 3 2" xfId="1571" xr:uid="{00000000-0005-0000-0000-00002A750000}"/>
    <cellStyle name="Normal 3 32 3 2 2" xfId="1572" xr:uid="{00000000-0005-0000-0000-00002B750000}"/>
    <cellStyle name="Normal 3 32 3 2 2 2" xfId="10978" xr:uid="{00000000-0005-0000-0000-00002C750000}"/>
    <cellStyle name="Normal 3 32 3 2 3" xfId="10979" xr:uid="{00000000-0005-0000-0000-00002D750000}"/>
    <cellStyle name="Normal 3 32 3 3" xfId="1573" xr:uid="{00000000-0005-0000-0000-00002E750000}"/>
    <cellStyle name="Normal 3 32 3 3 2" xfId="1574" xr:uid="{00000000-0005-0000-0000-00002F750000}"/>
    <cellStyle name="Normal 3 32 3 3 2 2" xfId="10980" xr:uid="{00000000-0005-0000-0000-000030750000}"/>
    <cellStyle name="Normal 3 32 3 3 3" xfId="10981" xr:uid="{00000000-0005-0000-0000-000031750000}"/>
    <cellStyle name="Normal 3 32 3 4" xfId="1575" xr:uid="{00000000-0005-0000-0000-000032750000}"/>
    <cellStyle name="Normal 3 32 3 4 2" xfId="10982" xr:uid="{00000000-0005-0000-0000-000033750000}"/>
    <cellStyle name="Normal 3 32 3 5" xfId="10983" xr:uid="{00000000-0005-0000-0000-000034750000}"/>
    <cellStyle name="Normal 3 32 3_12001 - Planilha orçamentária" xfId="1576" xr:uid="{00000000-0005-0000-0000-000035750000}"/>
    <cellStyle name="Normal 3 32 4" xfId="1577" xr:uid="{00000000-0005-0000-0000-000036750000}"/>
    <cellStyle name="Normal 3 32 4 2" xfId="1578" xr:uid="{00000000-0005-0000-0000-000037750000}"/>
    <cellStyle name="Normal 3 32 4 2 2" xfId="10984" xr:uid="{00000000-0005-0000-0000-000038750000}"/>
    <cellStyle name="Normal 3 32 4 3" xfId="10985" xr:uid="{00000000-0005-0000-0000-000039750000}"/>
    <cellStyle name="Normal 3 32 5" xfId="1579" xr:uid="{00000000-0005-0000-0000-00003A750000}"/>
    <cellStyle name="Normal 3 32 5 2" xfId="1580" xr:uid="{00000000-0005-0000-0000-00003B750000}"/>
    <cellStyle name="Normal 3 32 5 2 2" xfId="10986" xr:uid="{00000000-0005-0000-0000-00003C750000}"/>
    <cellStyle name="Normal 3 32 5 3" xfId="10987" xr:uid="{00000000-0005-0000-0000-00003D750000}"/>
    <cellStyle name="Normal 3 32 6" xfId="1581" xr:uid="{00000000-0005-0000-0000-00003E750000}"/>
    <cellStyle name="Normal 3 32 6 2" xfId="10988" xr:uid="{00000000-0005-0000-0000-00003F750000}"/>
    <cellStyle name="Normal 3 32 7" xfId="10989" xr:uid="{00000000-0005-0000-0000-000040750000}"/>
    <cellStyle name="Normal 3 32_12001 - Planilha orçamentária" xfId="1582" xr:uid="{00000000-0005-0000-0000-000041750000}"/>
    <cellStyle name="Normal 3 33" xfId="1583" xr:uid="{00000000-0005-0000-0000-000042750000}"/>
    <cellStyle name="Normal 3 33 2" xfId="1584" xr:uid="{00000000-0005-0000-0000-000043750000}"/>
    <cellStyle name="Normal 3 33 2 2" xfId="1585" xr:uid="{00000000-0005-0000-0000-000044750000}"/>
    <cellStyle name="Normal 3 33 2 2 2" xfId="1586" xr:uid="{00000000-0005-0000-0000-000045750000}"/>
    <cellStyle name="Normal 3 33 2 2 2 2" xfId="1587" xr:uid="{00000000-0005-0000-0000-000046750000}"/>
    <cellStyle name="Normal 3 33 2 2 2 2 2" xfId="10990" xr:uid="{00000000-0005-0000-0000-000047750000}"/>
    <cellStyle name="Normal 3 33 2 2 2 3" xfId="10991" xr:uid="{00000000-0005-0000-0000-000048750000}"/>
    <cellStyle name="Normal 3 33 2 2 3" xfId="1588" xr:uid="{00000000-0005-0000-0000-000049750000}"/>
    <cellStyle name="Normal 3 33 2 2 3 2" xfId="1589" xr:uid="{00000000-0005-0000-0000-00004A750000}"/>
    <cellStyle name="Normal 3 33 2 2 3 2 2" xfId="10992" xr:uid="{00000000-0005-0000-0000-00004B750000}"/>
    <cellStyle name="Normal 3 33 2 2 3 3" xfId="10993" xr:uid="{00000000-0005-0000-0000-00004C750000}"/>
    <cellStyle name="Normal 3 33 2 2 4" xfId="1590" xr:uid="{00000000-0005-0000-0000-00004D750000}"/>
    <cellStyle name="Normal 3 33 2 2 4 2" xfId="10994" xr:uid="{00000000-0005-0000-0000-00004E750000}"/>
    <cellStyle name="Normal 3 33 2 2 5" xfId="10995" xr:uid="{00000000-0005-0000-0000-00004F750000}"/>
    <cellStyle name="Normal 3 33 2 2_12001 - Planilha orçamentária" xfId="1591" xr:uid="{00000000-0005-0000-0000-000050750000}"/>
    <cellStyle name="Normal 3 33 2 3" xfId="1592" xr:uid="{00000000-0005-0000-0000-000051750000}"/>
    <cellStyle name="Normal 3 33 2 3 2" xfId="1593" xr:uid="{00000000-0005-0000-0000-000052750000}"/>
    <cellStyle name="Normal 3 33 2 3 2 2" xfId="10996" xr:uid="{00000000-0005-0000-0000-000053750000}"/>
    <cellStyle name="Normal 3 33 2 3 3" xfId="10997" xr:uid="{00000000-0005-0000-0000-000054750000}"/>
    <cellStyle name="Normal 3 33 2 4" xfId="1594" xr:uid="{00000000-0005-0000-0000-000055750000}"/>
    <cellStyle name="Normal 3 33 2 4 2" xfId="1595" xr:uid="{00000000-0005-0000-0000-000056750000}"/>
    <cellStyle name="Normal 3 33 2 4 2 2" xfId="10998" xr:uid="{00000000-0005-0000-0000-000057750000}"/>
    <cellStyle name="Normal 3 33 2 4 3" xfId="10999" xr:uid="{00000000-0005-0000-0000-000058750000}"/>
    <cellStyle name="Normal 3 33 2 5" xfId="1596" xr:uid="{00000000-0005-0000-0000-000059750000}"/>
    <cellStyle name="Normal 3 33 2 5 2" xfId="11000" xr:uid="{00000000-0005-0000-0000-00005A750000}"/>
    <cellStyle name="Normal 3 33 2 6" xfId="11001" xr:uid="{00000000-0005-0000-0000-00005B750000}"/>
    <cellStyle name="Normal 3 33 2_12001 - Planilha orçamentária" xfId="1597" xr:uid="{00000000-0005-0000-0000-00005C750000}"/>
    <cellStyle name="Normal 3 33 3" xfId="1598" xr:uid="{00000000-0005-0000-0000-00005D750000}"/>
    <cellStyle name="Normal 3 33 3 2" xfId="1599" xr:uid="{00000000-0005-0000-0000-00005E750000}"/>
    <cellStyle name="Normal 3 33 3 2 2" xfId="1600" xr:uid="{00000000-0005-0000-0000-00005F750000}"/>
    <cellStyle name="Normal 3 33 3 2 2 2" xfId="11002" xr:uid="{00000000-0005-0000-0000-000060750000}"/>
    <cellStyle name="Normal 3 33 3 2 3" xfId="11003" xr:uid="{00000000-0005-0000-0000-000061750000}"/>
    <cellStyle name="Normal 3 33 3 3" xfId="1601" xr:uid="{00000000-0005-0000-0000-000062750000}"/>
    <cellStyle name="Normal 3 33 3 3 2" xfId="1602" xr:uid="{00000000-0005-0000-0000-000063750000}"/>
    <cellStyle name="Normal 3 33 3 3 2 2" xfId="11004" xr:uid="{00000000-0005-0000-0000-000064750000}"/>
    <cellStyle name="Normal 3 33 3 3 3" xfId="11005" xr:uid="{00000000-0005-0000-0000-000065750000}"/>
    <cellStyle name="Normal 3 33 3 4" xfId="1603" xr:uid="{00000000-0005-0000-0000-000066750000}"/>
    <cellStyle name="Normal 3 33 3 4 2" xfId="11006" xr:uid="{00000000-0005-0000-0000-000067750000}"/>
    <cellStyle name="Normal 3 33 3 5" xfId="11007" xr:uid="{00000000-0005-0000-0000-000068750000}"/>
    <cellStyle name="Normal 3 33 3_12001 - Planilha orçamentária" xfId="1604" xr:uid="{00000000-0005-0000-0000-000069750000}"/>
    <cellStyle name="Normal 3 33 4" xfId="1605" xr:uid="{00000000-0005-0000-0000-00006A750000}"/>
    <cellStyle name="Normal 3 33 4 2" xfId="1606" xr:uid="{00000000-0005-0000-0000-00006B750000}"/>
    <cellStyle name="Normal 3 33 4 2 2" xfId="11008" xr:uid="{00000000-0005-0000-0000-00006C750000}"/>
    <cellStyle name="Normal 3 33 4 3" xfId="11009" xr:uid="{00000000-0005-0000-0000-00006D750000}"/>
    <cellStyle name="Normal 3 33 5" xfId="1607" xr:uid="{00000000-0005-0000-0000-00006E750000}"/>
    <cellStyle name="Normal 3 33 5 2" xfId="1608" xr:uid="{00000000-0005-0000-0000-00006F750000}"/>
    <cellStyle name="Normal 3 33 5 2 2" xfId="11010" xr:uid="{00000000-0005-0000-0000-000070750000}"/>
    <cellStyle name="Normal 3 33 5 3" xfId="11011" xr:uid="{00000000-0005-0000-0000-000071750000}"/>
    <cellStyle name="Normal 3 33 6" xfId="1609" xr:uid="{00000000-0005-0000-0000-000072750000}"/>
    <cellStyle name="Normal 3 33 6 2" xfId="11012" xr:uid="{00000000-0005-0000-0000-000073750000}"/>
    <cellStyle name="Normal 3 33 7" xfId="11013" xr:uid="{00000000-0005-0000-0000-000074750000}"/>
    <cellStyle name="Normal 3 33_12001 - Planilha orçamentária" xfId="1610" xr:uid="{00000000-0005-0000-0000-000075750000}"/>
    <cellStyle name="Normal 3 34" xfId="1611" xr:uid="{00000000-0005-0000-0000-000076750000}"/>
    <cellStyle name="Normal 3 34 2" xfId="1612" xr:uid="{00000000-0005-0000-0000-000077750000}"/>
    <cellStyle name="Normal 3 34 2 2" xfId="1613" xr:uid="{00000000-0005-0000-0000-000078750000}"/>
    <cellStyle name="Normal 3 34 2 2 2" xfId="1614" xr:uid="{00000000-0005-0000-0000-000079750000}"/>
    <cellStyle name="Normal 3 34 2 2 2 2" xfId="1615" xr:uid="{00000000-0005-0000-0000-00007A750000}"/>
    <cellStyle name="Normal 3 34 2 2 2 2 2" xfId="11014" xr:uid="{00000000-0005-0000-0000-00007B750000}"/>
    <cellStyle name="Normal 3 34 2 2 2 3" xfId="11015" xr:uid="{00000000-0005-0000-0000-00007C750000}"/>
    <cellStyle name="Normal 3 34 2 2 3" xfId="1616" xr:uid="{00000000-0005-0000-0000-00007D750000}"/>
    <cellStyle name="Normal 3 34 2 2 3 2" xfId="1617" xr:uid="{00000000-0005-0000-0000-00007E750000}"/>
    <cellStyle name="Normal 3 34 2 2 3 2 2" xfId="11016" xr:uid="{00000000-0005-0000-0000-00007F750000}"/>
    <cellStyle name="Normal 3 34 2 2 3 3" xfId="11017" xr:uid="{00000000-0005-0000-0000-000080750000}"/>
    <cellStyle name="Normal 3 34 2 2 4" xfId="1618" xr:uid="{00000000-0005-0000-0000-000081750000}"/>
    <cellStyle name="Normal 3 34 2 2 4 2" xfId="11018" xr:uid="{00000000-0005-0000-0000-000082750000}"/>
    <cellStyle name="Normal 3 34 2 2 5" xfId="11019" xr:uid="{00000000-0005-0000-0000-000083750000}"/>
    <cellStyle name="Normal 3 34 2 2_12001 - Planilha orçamentária" xfId="1619" xr:uid="{00000000-0005-0000-0000-000084750000}"/>
    <cellStyle name="Normal 3 34 2 3" xfId="1620" xr:uid="{00000000-0005-0000-0000-000085750000}"/>
    <cellStyle name="Normal 3 34 2 3 2" xfId="1621" xr:uid="{00000000-0005-0000-0000-000086750000}"/>
    <cellStyle name="Normal 3 34 2 3 2 2" xfId="11020" xr:uid="{00000000-0005-0000-0000-000087750000}"/>
    <cellStyle name="Normal 3 34 2 3 3" xfId="11021" xr:uid="{00000000-0005-0000-0000-000088750000}"/>
    <cellStyle name="Normal 3 34 2 4" xfId="1622" xr:uid="{00000000-0005-0000-0000-000089750000}"/>
    <cellStyle name="Normal 3 34 2 4 2" xfId="1623" xr:uid="{00000000-0005-0000-0000-00008A750000}"/>
    <cellStyle name="Normal 3 34 2 4 2 2" xfId="11022" xr:uid="{00000000-0005-0000-0000-00008B750000}"/>
    <cellStyle name="Normal 3 34 2 4 3" xfId="11023" xr:uid="{00000000-0005-0000-0000-00008C750000}"/>
    <cellStyle name="Normal 3 34 2 5" xfId="1624" xr:uid="{00000000-0005-0000-0000-00008D750000}"/>
    <cellStyle name="Normal 3 34 2 5 2" xfId="11024" xr:uid="{00000000-0005-0000-0000-00008E750000}"/>
    <cellStyle name="Normal 3 34 2 6" xfId="11025" xr:uid="{00000000-0005-0000-0000-00008F750000}"/>
    <cellStyle name="Normal 3 34 2_12001 - Planilha orçamentária" xfId="1625" xr:uid="{00000000-0005-0000-0000-000090750000}"/>
    <cellStyle name="Normal 3 34 3" xfId="1626" xr:uid="{00000000-0005-0000-0000-000091750000}"/>
    <cellStyle name="Normal 3 34 3 2" xfId="1627" xr:uid="{00000000-0005-0000-0000-000092750000}"/>
    <cellStyle name="Normal 3 34 3 2 2" xfId="1628" xr:uid="{00000000-0005-0000-0000-000093750000}"/>
    <cellStyle name="Normal 3 34 3 2 2 2" xfId="11026" xr:uid="{00000000-0005-0000-0000-000094750000}"/>
    <cellStyle name="Normal 3 34 3 2 3" xfId="11027" xr:uid="{00000000-0005-0000-0000-000095750000}"/>
    <cellStyle name="Normal 3 34 3 3" xfId="1629" xr:uid="{00000000-0005-0000-0000-000096750000}"/>
    <cellStyle name="Normal 3 34 3 3 2" xfId="1630" xr:uid="{00000000-0005-0000-0000-000097750000}"/>
    <cellStyle name="Normal 3 34 3 3 2 2" xfId="11028" xr:uid="{00000000-0005-0000-0000-000098750000}"/>
    <cellStyle name="Normal 3 34 3 3 3" xfId="11029" xr:uid="{00000000-0005-0000-0000-000099750000}"/>
    <cellStyle name="Normal 3 34 3 4" xfId="1631" xr:uid="{00000000-0005-0000-0000-00009A750000}"/>
    <cellStyle name="Normal 3 34 3 4 2" xfId="11030" xr:uid="{00000000-0005-0000-0000-00009B750000}"/>
    <cellStyle name="Normal 3 34 3 5" xfId="11031" xr:uid="{00000000-0005-0000-0000-00009C750000}"/>
    <cellStyle name="Normal 3 34 3_12001 - Planilha orçamentária" xfId="1632" xr:uid="{00000000-0005-0000-0000-00009D750000}"/>
    <cellStyle name="Normal 3 34 4" xfId="1633" xr:uid="{00000000-0005-0000-0000-00009E750000}"/>
    <cellStyle name="Normal 3 34 4 2" xfId="1634" xr:uid="{00000000-0005-0000-0000-00009F750000}"/>
    <cellStyle name="Normal 3 34 4 2 2" xfId="11032" xr:uid="{00000000-0005-0000-0000-0000A0750000}"/>
    <cellStyle name="Normal 3 34 4 3" xfId="11033" xr:uid="{00000000-0005-0000-0000-0000A1750000}"/>
    <cellStyle name="Normal 3 34 5" xfId="1635" xr:uid="{00000000-0005-0000-0000-0000A2750000}"/>
    <cellStyle name="Normal 3 34 5 2" xfId="1636" xr:uid="{00000000-0005-0000-0000-0000A3750000}"/>
    <cellStyle name="Normal 3 34 5 2 2" xfId="11034" xr:uid="{00000000-0005-0000-0000-0000A4750000}"/>
    <cellStyle name="Normal 3 34 5 3" xfId="11035" xr:uid="{00000000-0005-0000-0000-0000A5750000}"/>
    <cellStyle name="Normal 3 34 6" xfId="1637" xr:uid="{00000000-0005-0000-0000-0000A6750000}"/>
    <cellStyle name="Normal 3 34 6 2" xfId="11036" xr:uid="{00000000-0005-0000-0000-0000A7750000}"/>
    <cellStyle name="Normal 3 34 7" xfId="11037" xr:uid="{00000000-0005-0000-0000-0000A8750000}"/>
    <cellStyle name="Normal 3 34_12001 - Planilha orçamentária" xfId="1638" xr:uid="{00000000-0005-0000-0000-0000A9750000}"/>
    <cellStyle name="Normal 3 35" xfId="1639" xr:uid="{00000000-0005-0000-0000-0000AA750000}"/>
    <cellStyle name="Normal 3 35 2" xfId="1640" xr:uid="{00000000-0005-0000-0000-0000AB750000}"/>
    <cellStyle name="Normal 3 35 2 2" xfId="1641" xr:uid="{00000000-0005-0000-0000-0000AC750000}"/>
    <cellStyle name="Normal 3 35 2 2 2" xfId="1642" xr:uid="{00000000-0005-0000-0000-0000AD750000}"/>
    <cellStyle name="Normal 3 35 2 2 2 2" xfId="1643" xr:uid="{00000000-0005-0000-0000-0000AE750000}"/>
    <cellStyle name="Normal 3 35 2 2 2 2 2" xfId="11038" xr:uid="{00000000-0005-0000-0000-0000AF750000}"/>
    <cellStyle name="Normal 3 35 2 2 2 3" xfId="11039" xr:uid="{00000000-0005-0000-0000-0000B0750000}"/>
    <cellStyle name="Normal 3 35 2 2 3" xfId="1644" xr:uid="{00000000-0005-0000-0000-0000B1750000}"/>
    <cellStyle name="Normal 3 35 2 2 3 2" xfId="1645" xr:uid="{00000000-0005-0000-0000-0000B2750000}"/>
    <cellStyle name="Normal 3 35 2 2 3 2 2" xfId="11040" xr:uid="{00000000-0005-0000-0000-0000B3750000}"/>
    <cellStyle name="Normal 3 35 2 2 3 3" xfId="11041" xr:uid="{00000000-0005-0000-0000-0000B4750000}"/>
    <cellStyle name="Normal 3 35 2 2 4" xfId="1646" xr:uid="{00000000-0005-0000-0000-0000B5750000}"/>
    <cellStyle name="Normal 3 35 2 2 4 2" xfId="11042" xr:uid="{00000000-0005-0000-0000-0000B6750000}"/>
    <cellStyle name="Normal 3 35 2 2 5" xfId="11043" xr:uid="{00000000-0005-0000-0000-0000B7750000}"/>
    <cellStyle name="Normal 3 35 2 2_12001 - Planilha orçamentária" xfId="1647" xr:uid="{00000000-0005-0000-0000-0000B8750000}"/>
    <cellStyle name="Normal 3 35 2 3" xfId="1648" xr:uid="{00000000-0005-0000-0000-0000B9750000}"/>
    <cellStyle name="Normal 3 35 2 3 2" xfId="1649" xr:uid="{00000000-0005-0000-0000-0000BA750000}"/>
    <cellStyle name="Normal 3 35 2 3 2 2" xfId="11044" xr:uid="{00000000-0005-0000-0000-0000BB750000}"/>
    <cellStyle name="Normal 3 35 2 3 3" xfId="11045" xr:uid="{00000000-0005-0000-0000-0000BC750000}"/>
    <cellStyle name="Normal 3 35 2 4" xfId="1650" xr:uid="{00000000-0005-0000-0000-0000BD750000}"/>
    <cellStyle name="Normal 3 35 2 4 2" xfId="1651" xr:uid="{00000000-0005-0000-0000-0000BE750000}"/>
    <cellStyle name="Normal 3 35 2 4 2 2" xfId="11046" xr:uid="{00000000-0005-0000-0000-0000BF750000}"/>
    <cellStyle name="Normal 3 35 2 4 3" xfId="11047" xr:uid="{00000000-0005-0000-0000-0000C0750000}"/>
    <cellStyle name="Normal 3 35 2 5" xfId="1652" xr:uid="{00000000-0005-0000-0000-0000C1750000}"/>
    <cellStyle name="Normal 3 35 2 5 2" xfId="11048" xr:uid="{00000000-0005-0000-0000-0000C2750000}"/>
    <cellStyle name="Normal 3 35 2 6" xfId="11049" xr:uid="{00000000-0005-0000-0000-0000C3750000}"/>
    <cellStyle name="Normal 3 35 2_12001 - Planilha orçamentária" xfId="1653" xr:uid="{00000000-0005-0000-0000-0000C4750000}"/>
    <cellStyle name="Normal 3 35 3" xfId="1654" xr:uid="{00000000-0005-0000-0000-0000C5750000}"/>
    <cellStyle name="Normal 3 35 3 2" xfId="1655" xr:uid="{00000000-0005-0000-0000-0000C6750000}"/>
    <cellStyle name="Normal 3 35 3 2 2" xfId="1656" xr:uid="{00000000-0005-0000-0000-0000C7750000}"/>
    <cellStyle name="Normal 3 35 3 2 2 2" xfId="11050" xr:uid="{00000000-0005-0000-0000-0000C8750000}"/>
    <cellStyle name="Normal 3 35 3 2 3" xfId="11051" xr:uid="{00000000-0005-0000-0000-0000C9750000}"/>
    <cellStyle name="Normal 3 35 3 3" xfId="1657" xr:uid="{00000000-0005-0000-0000-0000CA750000}"/>
    <cellStyle name="Normal 3 35 3 3 2" xfId="1658" xr:uid="{00000000-0005-0000-0000-0000CB750000}"/>
    <cellStyle name="Normal 3 35 3 3 2 2" xfId="11052" xr:uid="{00000000-0005-0000-0000-0000CC750000}"/>
    <cellStyle name="Normal 3 35 3 3 3" xfId="11053" xr:uid="{00000000-0005-0000-0000-0000CD750000}"/>
    <cellStyle name="Normal 3 35 3 4" xfId="1659" xr:uid="{00000000-0005-0000-0000-0000CE750000}"/>
    <cellStyle name="Normal 3 35 3 4 2" xfId="11054" xr:uid="{00000000-0005-0000-0000-0000CF750000}"/>
    <cellStyle name="Normal 3 35 3 5" xfId="11055" xr:uid="{00000000-0005-0000-0000-0000D0750000}"/>
    <cellStyle name="Normal 3 35 3_12001 - Planilha orçamentária" xfId="1660" xr:uid="{00000000-0005-0000-0000-0000D1750000}"/>
    <cellStyle name="Normal 3 35 4" xfId="1661" xr:uid="{00000000-0005-0000-0000-0000D2750000}"/>
    <cellStyle name="Normal 3 35 4 2" xfId="1662" xr:uid="{00000000-0005-0000-0000-0000D3750000}"/>
    <cellStyle name="Normal 3 35 4 2 2" xfId="11056" xr:uid="{00000000-0005-0000-0000-0000D4750000}"/>
    <cellStyle name="Normal 3 35 4 3" xfId="11057" xr:uid="{00000000-0005-0000-0000-0000D5750000}"/>
    <cellStyle name="Normal 3 35 5" xfId="1663" xr:uid="{00000000-0005-0000-0000-0000D6750000}"/>
    <cellStyle name="Normal 3 35 5 2" xfId="1664" xr:uid="{00000000-0005-0000-0000-0000D7750000}"/>
    <cellStyle name="Normal 3 35 5 2 2" xfId="11058" xr:uid="{00000000-0005-0000-0000-0000D8750000}"/>
    <cellStyle name="Normal 3 35 5 3" xfId="11059" xr:uid="{00000000-0005-0000-0000-0000D9750000}"/>
    <cellStyle name="Normal 3 35 6" xfId="1665" xr:uid="{00000000-0005-0000-0000-0000DA750000}"/>
    <cellStyle name="Normal 3 35 6 2" xfId="11060" xr:uid="{00000000-0005-0000-0000-0000DB750000}"/>
    <cellStyle name="Normal 3 35 7" xfId="11061" xr:uid="{00000000-0005-0000-0000-0000DC750000}"/>
    <cellStyle name="Normal 3 35_12001 - Planilha orçamentária" xfId="1666" xr:uid="{00000000-0005-0000-0000-0000DD750000}"/>
    <cellStyle name="Normal 3 36" xfId="1667" xr:uid="{00000000-0005-0000-0000-0000DE750000}"/>
    <cellStyle name="Normal 3 36 2" xfId="1668" xr:uid="{00000000-0005-0000-0000-0000DF750000}"/>
    <cellStyle name="Normal 3 36 2 2" xfId="1669" xr:uid="{00000000-0005-0000-0000-0000E0750000}"/>
    <cellStyle name="Normal 3 36 2 2 2" xfId="1670" xr:uid="{00000000-0005-0000-0000-0000E1750000}"/>
    <cellStyle name="Normal 3 36 2 2 2 2" xfId="1671" xr:uid="{00000000-0005-0000-0000-0000E2750000}"/>
    <cellStyle name="Normal 3 36 2 2 2 2 2" xfId="11062" xr:uid="{00000000-0005-0000-0000-0000E3750000}"/>
    <cellStyle name="Normal 3 36 2 2 2 3" xfId="11063" xr:uid="{00000000-0005-0000-0000-0000E4750000}"/>
    <cellStyle name="Normal 3 36 2 2 3" xfId="1672" xr:uid="{00000000-0005-0000-0000-0000E5750000}"/>
    <cellStyle name="Normal 3 36 2 2 3 2" xfId="1673" xr:uid="{00000000-0005-0000-0000-0000E6750000}"/>
    <cellStyle name="Normal 3 36 2 2 3 2 2" xfId="11064" xr:uid="{00000000-0005-0000-0000-0000E7750000}"/>
    <cellStyle name="Normal 3 36 2 2 3 3" xfId="11065" xr:uid="{00000000-0005-0000-0000-0000E8750000}"/>
    <cellStyle name="Normal 3 36 2 2 4" xfId="1674" xr:uid="{00000000-0005-0000-0000-0000E9750000}"/>
    <cellStyle name="Normal 3 36 2 2 4 2" xfId="11066" xr:uid="{00000000-0005-0000-0000-0000EA750000}"/>
    <cellStyle name="Normal 3 36 2 2 5" xfId="11067" xr:uid="{00000000-0005-0000-0000-0000EB750000}"/>
    <cellStyle name="Normal 3 36 2 2_12001 - Planilha orçamentária" xfId="1675" xr:uid="{00000000-0005-0000-0000-0000EC750000}"/>
    <cellStyle name="Normal 3 36 2 3" xfId="1676" xr:uid="{00000000-0005-0000-0000-0000ED750000}"/>
    <cellStyle name="Normal 3 36 2 3 2" xfId="1677" xr:uid="{00000000-0005-0000-0000-0000EE750000}"/>
    <cellStyle name="Normal 3 36 2 3 2 2" xfId="11068" xr:uid="{00000000-0005-0000-0000-0000EF750000}"/>
    <cellStyle name="Normal 3 36 2 3 3" xfId="11069" xr:uid="{00000000-0005-0000-0000-0000F0750000}"/>
    <cellStyle name="Normal 3 36 2 4" xfId="1678" xr:uid="{00000000-0005-0000-0000-0000F1750000}"/>
    <cellStyle name="Normal 3 36 2 4 2" xfId="1679" xr:uid="{00000000-0005-0000-0000-0000F2750000}"/>
    <cellStyle name="Normal 3 36 2 4 2 2" xfId="11070" xr:uid="{00000000-0005-0000-0000-0000F3750000}"/>
    <cellStyle name="Normal 3 36 2 4 3" xfId="11071" xr:uid="{00000000-0005-0000-0000-0000F4750000}"/>
    <cellStyle name="Normal 3 36 2 5" xfId="1680" xr:uid="{00000000-0005-0000-0000-0000F5750000}"/>
    <cellStyle name="Normal 3 36 2 5 2" xfId="11072" xr:uid="{00000000-0005-0000-0000-0000F6750000}"/>
    <cellStyle name="Normal 3 36 2 6" xfId="11073" xr:uid="{00000000-0005-0000-0000-0000F7750000}"/>
    <cellStyle name="Normal 3 36 2_12001 - Planilha orçamentária" xfId="1681" xr:uid="{00000000-0005-0000-0000-0000F8750000}"/>
    <cellStyle name="Normal 3 36 3" xfId="1682" xr:uid="{00000000-0005-0000-0000-0000F9750000}"/>
    <cellStyle name="Normal 3 36 3 2" xfId="1683" xr:uid="{00000000-0005-0000-0000-0000FA750000}"/>
    <cellStyle name="Normal 3 36 3 2 2" xfId="1684" xr:uid="{00000000-0005-0000-0000-0000FB750000}"/>
    <cellStyle name="Normal 3 36 3 2 2 2" xfId="11074" xr:uid="{00000000-0005-0000-0000-0000FC750000}"/>
    <cellStyle name="Normal 3 36 3 2 3" xfId="11075" xr:uid="{00000000-0005-0000-0000-0000FD750000}"/>
    <cellStyle name="Normal 3 36 3 3" xfId="1685" xr:uid="{00000000-0005-0000-0000-0000FE750000}"/>
    <cellStyle name="Normal 3 36 3 3 2" xfId="1686" xr:uid="{00000000-0005-0000-0000-0000FF750000}"/>
    <cellStyle name="Normal 3 36 3 3 2 2" xfId="11076" xr:uid="{00000000-0005-0000-0000-000000760000}"/>
    <cellStyle name="Normal 3 36 3 3 3" xfId="11077" xr:uid="{00000000-0005-0000-0000-000001760000}"/>
    <cellStyle name="Normal 3 36 3 4" xfId="1687" xr:uid="{00000000-0005-0000-0000-000002760000}"/>
    <cellStyle name="Normal 3 36 3 4 2" xfId="11078" xr:uid="{00000000-0005-0000-0000-000003760000}"/>
    <cellStyle name="Normal 3 36 3 5" xfId="11079" xr:uid="{00000000-0005-0000-0000-000004760000}"/>
    <cellStyle name="Normal 3 36 3_12001 - Planilha orçamentária" xfId="1688" xr:uid="{00000000-0005-0000-0000-000005760000}"/>
    <cellStyle name="Normal 3 36 4" xfId="1689" xr:uid="{00000000-0005-0000-0000-000006760000}"/>
    <cellStyle name="Normal 3 36 4 2" xfId="1690" xr:uid="{00000000-0005-0000-0000-000007760000}"/>
    <cellStyle name="Normal 3 36 4 2 2" xfId="11080" xr:uid="{00000000-0005-0000-0000-000008760000}"/>
    <cellStyle name="Normal 3 36 4 3" xfId="11081" xr:uid="{00000000-0005-0000-0000-000009760000}"/>
    <cellStyle name="Normal 3 36 5" xfId="1691" xr:uid="{00000000-0005-0000-0000-00000A760000}"/>
    <cellStyle name="Normal 3 36 5 2" xfId="1692" xr:uid="{00000000-0005-0000-0000-00000B760000}"/>
    <cellStyle name="Normal 3 36 5 2 2" xfId="11082" xr:uid="{00000000-0005-0000-0000-00000C760000}"/>
    <cellStyle name="Normal 3 36 5 3" xfId="11083" xr:uid="{00000000-0005-0000-0000-00000D760000}"/>
    <cellStyle name="Normal 3 36 6" xfId="1693" xr:uid="{00000000-0005-0000-0000-00000E760000}"/>
    <cellStyle name="Normal 3 36 6 2" xfId="11084" xr:uid="{00000000-0005-0000-0000-00000F760000}"/>
    <cellStyle name="Normal 3 36 7" xfId="11085" xr:uid="{00000000-0005-0000-0000-000010760000}"/>
    <cellStyle name="Normal 3 36_12001 - Planilha orçamentária" xfId="1694" xr:uid="{00000000-0005-0000-0000-000011760000}"/>
    <cellStyle name="Normal 3 37" xfId="1695" xr:uid="{00000000-0005-0000-0000-000012760000}"/>
    <cellStyle name="Normal 3 37 2" xfId="1696" xr:uid="{00000000-0005-0000-0000-000013760000}"/>
    <cellStyle name="Normal 3 37 2 2" xfId="1697" xr:uid="{00000000-0005-0000-0000-000014760000}"/>
    <cellStyle name="Normal 3 37 2 2 2" xfId="1698" xr:uid="{00000000-0005-0000-0000-000015760000}"/>
    <cellStyle name="Normal 3 37 2 2 2 2" xfId="1699" xr:uid="{00000000-0005-0000-0000-000016760000}"/>
    <cellStyle name="Normal 3 37 2 2 2 2 2" xfId="11086" xr:uid="{00000000-0005-0000-0000-000017760000}"/>
    <cellStyle name="Normal 3 37 2 2 2 3" xfId="11087" xr:uid="{00000000-0005-0000-0000-000018760000}"/>
    <cellStyle name="Normal 3 37 2 2 3" xfId="1700" xr:uid="{00000000-0005-0000-0000-000019760000}"/>
    <cellStyle name="Normal 3 37 2 2 3 2" xfId="1701" xr:uid="{00000000-0005-0000-0000-00001A760000}"/>
    <cellStyle name="Normal 3 37 2 2 3 2 2" xfId="11088" xr:uid="{00000000-0005-0000-0000-00001B760000}"/>
    <cellStyle name="Normal 3 37 2 2 3 3" xfId="11089" xr:uid="{00000000-0005-0000-0000-00001C760000}"/>
    <cellStyle name="Normal 3 37 2 2 4" xfId="1702" xr:uid="{00000000-0005-0000-0000-00001D760000}"/>
    <cellStyle name="Normal 3 37 2 2 4 2" xfId="11090" xr:uid="{00000000-0005-0000-0000-00001E760000}"/>
    <cellStyle name="Normal 3 37 2 2 5" xfId="11091" xr:uid="{00000000-0005-0000-0000-00001F760000}"/>
    <cellStyle name="Normal 3 37 2 2_12001 - Planilha orçamentária" xfId="1703" xr:uid="{00000000-0005-0000-0000-000020760000}"/>
    <cellStyle name="Normal 3 37 2 3" xfId="1704" xr:uid="{00000000-0005-0000-0000-000021760000}"/>
    <cellStyle name="Normal 3 37 2 3 2" xfId="1705" xr:uid="{00000000-0005-0000-0000-000022760000}"/>
    <cellStyle name="Normal 3 37 2 3 2 2" xfId="11092" xr:uid="{00000000-0005-0000-0000-000023760000}"/>
    <cellStyle name="Normal 3 37 2 3 3" xfId="11093" xr:uid="{00000000-0005-0000-0000-000024760000}"/>
    <cellStyle name="Normal 3 37 2 4" xfId="1706" xr:uid="{00000000-0005-0000-0000-000025760000}"/>
    <cellStyle name="Normal 3 37 2 4 2" xfId="1707" xr:uid="{00000000-0005-0000-0000-000026760000}"/>
    <cellStyle name="Normal 3 37 2 4 2 2" xfId="11094" xr:uid="{00000000-0005-0000-0000-000027760000}"/>
    <cellStyle name="Normal 3 37 2 4 3" xfId="11095" xr:uid="{00000000-0005-0000-0000-000028760000}"/>
    <cellStyle name="Normal 3 37 2 5" xfId="1708" xr:uid="{00000000-0005-0000-0000-000029760000}"/>
    <cellStyle name="Normal 3 37 2 5 2" xfId="11096" xr:uid="{00000000-0005-0000-0000-00002A760000}"/>
    <cellStyle name="Normal 3 37 2 6" xfId="11097" xr:uid="{00000000-0005-0000-0000-00002B760000}"/>
    <cellStyle name="Normal 3 37 2_12001 - Planilha orçamentária" xfId="1709" xr:uid="{00000000-0005-0000-0000-00002C760000}"/>
    <cellStyle name="Normal 3 37 3" xfId="1710" xr:uid="{00000000-0005-0000-0000-00002D760000}"/>
    <cellStyle name="Normal 3 37 3 2" xfId="1711" xr:uid="{00000000-0005-0000-0000-00002E760000}"/>
    <cellStyle name="Normal 3 37 3 2 2" xfId="1712" xr:uid="{00000000-0005-0000-0000-00002F760000}"/>
    <cellStyle name="Normal 3 37 3 2 2 2" xfId="11098" xr:uid="{00000000-0005-0000-0000-000030760000}"/>
    <cellStyle name="Normal 3 37 3 2 3" xfId="11099" xr:uid="{00000000-0005-0000-0000-000031760000}"/>
    <cellStyle name="Normal 3 37 3 3" xfId="1713" xr:uid="{00000000-0005-0000-0000-000032760000}"/>
    <cellStyle name="Normal 3 37 3 3 2" xfId="1714" xr:uid="{00000000-0005-0000-0000-000033760000}"/>
    <cellStyle name="Normal 3 37 3 3 2 2" xfId="11100" xr:uid="{00000000-0005-0000-0000-000034760000}"/>
    <cellStyle name="Normal 3 37 3 3 3" xfId="11101" xr:uid="{00000000-0005-0000-0000-000035760000}"/>
    <cellStyle name="Normal 3 37 3 4" xfId="1715" xr:uid="{00000000-0005-0000-0000-000036760000}"/>
    <cellStyle name="Normal 3 37 3 4 2" xfId="11102" xr:uid="{00000000-0005-0000-0000-000037760000}"/>
    <cellStyle name="Normal 3 37 3 5" xfId="11103" xr:uid="{00000000-0005-0000-0000-000038760000}"/>
    <cellStyle name="Normal 3 37 3_12001 - Planilha orçamentária" xfId="1716" xr:uid="{00000000-0005-0000-0000-000039760000}"/>
    <cellStyle name="Normal 3 37 4" xfId="1717" xr:uid="{00000000-0005-0000-0000-00003A760000}"/>
    <cellStyle name="Normal 3 37 4 2" xfId="1718" xr:uid="{00000000-0005-0000-0000-00003B760000}"/>
    <cellStyle name="Normal 3 37 4 2 2" xfId="11104" xr:uid="{00000000-0005-0000-0000-00003C760000}"/>
    <cellStyle name="Normal 3 37 4 3" xfId="11105" xr:uid="{00000000-0005-0000-0000-00003D760000}"/>
    <cellStyle name="Normal 3 37 5" xfId="1719" xr:uid="{00000000-0005-0000-0000-00003E760000}"/>
    <cellStyle name="Normal 3 37 5 2" xfId="1720" xr:uid="{00000000-0005-0000-0000-00003F760000}"/>
    <cellStyle name="Normal 3 37 5 2 2" xfId="11106" xr:uid="{00000000-0005-0000-0000-000040760000}"/>
    <cellStyle name="Normal 3 37 5 3" xfId="11107" xr:uid="{00000000-0005-0000-0000-000041760000}"/>
    <cellStyle name="Normal 3 37 6" xfId="1721" xr:uid="{00000000-0005-0000-0000-000042760000}"/>
    <cellStyle name="Normal 3 37 6 2" xfId="11108" xr:uid="{00000000-0005-0000-0000-000043760000}"/>
    <cellStyle name="Normal 3 37 7" xfId="11109" xr:uid="{00000000-0005-0000-0000-000044760000}"/>
    <cellStyle name="Normal 3 37_12001 - Planilha orçamentária" xfId="1722" xr:uid="{00000000-0005-0000-0000-000045760000}"/>
    <cellStyle name="Normal 3 38" xfId="1723" xr:uid="{00000000-0005-0000-0000-000046760000}"/>
    <cellStyle name="Normal 3 38 2" xfId="1724" xr:uid="{00000000-0005-0000-0000-000047760000}"/>
    <cellStyle name="Normal 3 38 2 2" xfId="1725" xr:uid="{00000000-0005-0000-0000-000048760000}"/>
    <cellStyle name="Normal 3 38 2 2 2" xfId="1726" xr:uid="{00000000-0005-0000-0000-000049760000}"/>
    <cellStyle name="Normal 3 38 2 2 2 2" xfId="1727" xr:uid="{00000000-0005-0000-0000-00004A760000}"/>
    <cellStyle name="Normal 3 38 2 2 2 2 2" xfId="11110" xr:uid="{00000000-0005-0000-0000-00004B760000}"/>
    <cellStyle name="Normal 3 38 2 2 2 3" xfId="11111" xr:uid="{00000000-0005-0000-0000-00004C760000}"/>
    <cellStyle name="Normal 3 38 2 2 3" xfId="1728" xr:uid="{00000000-0005-0000-0000-00004D760000}"/>
    <cellStyle name="Normal 3 38 2 2 3 2" xfId="1729" xr:uid="{00000000-0005-0000-0000-00004E760000}"/>
    <cellStyle name="Normal 3 38 2 2 3 2 2" xfId="11112" xr:uid="{00000000-0005-0000-0000-00004F760000}"/>
    <cellStyle name="Normal 3 38 2 2 3 3" xfId="11113" xr:uid="{00000000-0005-0000-0000-000050760000}"/>
    <cellStyle name="Normal 3 38 2 2 4" xfId="1730" xr:uid="{00000000-0005-0000-0000-000051760000}"/>
    <cellStyle name="Normal 3 38 2 2 4 2" xfId="11114" xr:uid="{00000000-0005-0000-0000-000052760000}"/>
    <cellStyle name="Normal 3 38 2 2 5" xfId="11115" xr:uid="{00000000-0005-0000-0000-000053760000}"/>
    <cellStyle name="Normal 3 38 2 2_12001 - Planilha orçamentária" xfId="1731" xr:uid="{00000000-0005-0000-0000-000054760000}"/>
    <cellStyle name="Normal 3 38 2 3" xfId="1732" xr:uid="{00000000-0005-0000-0000-000055760000}"/>
    <cellStyle name="Normal 3 38 2 3 2" xfId="1733" xr:uid="{00000000-0005-0000-0000-000056760000}"/>
    <cellStyle name="Normal 3 38 2 3 2 2" xfId="11116" xr:uid="{00000000-0005-0000-0000-000057760000}"/>
    <cellStyle name="Normal 3 38 2 3 3" xfId="11117" xr:uid="{00000000-0005-0000-0000-000058760000}"/>
    <cellStyle name="Normal 3 38 2 4" xfId="1734" xr:uid="{00000000-0005-0000-0000-000059760000}"/>
    <cellStyle name="Normal 3 38 2 4 2" xfId="1735" xr:uid="{00000000-0005-0000-0000-00005A760000}"/>
    <cellStyle name="Normal 3 38 2 4 2 2" xfId="11118" xr:uid="{00000000-0005-0000-0000-00005B760000}"/>
    <cellStyle name="Normal 3 38 2 4 3" xfId="11119" xr:uid="{00000000-0005-0000-0000-00005C760000}"/>
    <cellStyle name="Normal 3 38 2 5" xfId="1736" xr:uid="{00000000-0005-0000-0000-00005D760000}"/>
    <cellStyle name="Normal 3 38 2 5 2" xfId="11120" xr:uid="{00000000-0005-0000-0000-00005E760000}"/>
    <cellStyle name="Normal 3 38 2 6" xfId="11121" xr:uid="{00000000-0005-0000-0000-00005F760000}"/>
    <cellStyle name="Normal 3 38 2_12001 - Planilha orçamentária" xfId="1737" xr:uid="{00000000-0005-0000-0000-000060760000}"/>
    <cellStyle name="Normal 3 38 3" xfId="1738" xr:uid="{00000000-0005-0000-0000-000061760000}"/>
    <cellStyle name="Normal 3 38 3 2" xfId="1739" xr:uid="{00000000-0005-0000-0000-000062760000}"/>
    <cellStyle name="Normal 3 38 3 2 2" xfId="1740" xr:uid="{00000000-0005-0000-0000-000063760000}"/>
    <cellStyle name="Normal 3 38 3 2 2 2" xfId="11122" xr:uid="{00000000-0005-0000-0000-000064760000}"/>
    <cellStyle name="Normal 3 38 3 2 3" xfId="11123" xr:uid="{00000000-0005-0000-0000-000065760000}"/>
    <cellStyle name="Normal 3 38 3 3" xfId="1741" xr:uid="{00000000-0005-0000-0000-000066760000}"/>
    <cellStyle name="Normal 3 38 3 3 2" xfId="1742" xr:uid="{00000000-0005-0000-0000-000067760000}"/>
    <cellStyle name="Normal 3 38 3 3 2 2" xfId="11124" xr:uid="{00000000-0005-0000-0000-000068760000}"/>
    <cellStyle name="Normal 3 38 3 3 3" xfId="11125" xr:uid="{00000000-0005-0000-0000-000069760000}"/>
    <cellStyle name="Normal 3 38 3 4" xfId="1743" xr:uid="{00000000-0005-0000-0000-00006A760000}"/>
    <cellStyle name="Normal 3 38 3 4 2" xfId="11126" xr:uid="{00000000-0005-0000-0000-00006B760000}"/>
    <cellStyle name="Normal 3 38 3 5" xfId="11127" xr:uid="{00000000-0005-0000-0000-00006C760000}"/>
    <cellStyle name="Normal 3 38 3_12001 - Planilha orçamentária" xfId="1744" xr:uid="{00000000-0005-0000-0000-00006D760000}"/>
    <cellStyle name="Normal 3 38 4" xfId="1745" xr:uid="{00000000-0005-0000-0000-00006E760000}"/>
    <cellStyle name="Normal 3 38 4 2" xfId="1746" xr:uid="{00000000-0005-0000-0000-00006F760000}"/>
    <cellStyle name="Normal 3 38 4 2 2" xfId="11128" xr:uid="{00000000-0005-0000-0000-000070760000}"/>
    <cellStyle name="Normal 3 38 4 3" xfId="11129" xr:uid="{00000000-0005-0000-0000-000071760000}"/>
    <cellStyle name="Normal 3 38 5" xfId="1747" xr:uid="{00000000-0005-0000-0000-000072760000}"/>
    <cellStyle name="Normal 3 38 5 2" xfId="1748" xr:uid="{00000000-0005-0000-0000-000073760000}"/>
    <cellStyle name="Normal 3 38 5 2 2" xfId="11130" xr:uid="{00000000-0005-0000-0000-000074760000}"/>
    <cellStyle name="Normal 3 38 5 3" xfId="11131" xr:uid="{00000000-0005-0000-0000-000075760000}"/>
    <cellStyle name="Normal 3 38 6" xfId="1749" xr:uid="{00000000-0005-0000-0000-000076760000}"/>
    <cellStyle name="Normal 3 38 6 2" xfId="11132" xr:uid="{00000000-0005-0000-0000-000077760000}"/>
    <cellStyle name="Normal 3 38 7" xfId="11133" xr:uid="{00000000-0005-0000-0000-000078760000}"/>
    <cellStyle name="Normal 3 38_12001 - Planilha orçamentária" xfId="1750" xr:uid="{00000000-0005-0000-0000-000079760000}"/>
    <cellStyle name="Normal 3 39" xfId="1751" xr:uid="{00000000-0005-0000-0000-00007A760000}"/>
    <cellStyle name="Normal 3 39 2" xfId="1752" xr:uid="{00000000-0005-0000-0000-00007B760000}"/>
    <cellStyle name="Normal 3 39 2 2" xfId="1753" xr:uid="{00000000-0005-0000-0000-00007C760000}"/>
    <cellStyle name="Normal 3 39 2 2 2" xfId="1754" xr:uid="{00000000-0005-0000-0000-00007D760000}"/>
    <cellStyle name="Normal 3 39 2 2 2 2" xfId="1755" xr:uid="{00000000-0005-0000-0000-00007E760000}"/>
    <cellStyle name="Normal 3 39 2 2 2 2 2" xfId="11134" xr:uid="{00000000-0005-0000-0000-00007F760000}"/>
    <cellStyle name="Normal 3 39 2 2 2 3" xfId="11135" xr:uid="{00000000-0005-0000-0000-000080760000}"/>
    <cellStyle name="Normal 3 39 2 2 3" xfId="1756" xr:uid="{00000000-0005-0000-0000-000081760000}"/>
    <cellStyle name="Normal 3 39 2 2 3 2" xfId="1757" xr:uid="{00000000-0005-0000-0000-000082760000}"/>
    <cellStyle name="Normal 3 39 2 2 3 2 2" xfId="11136" xr:uid="{00000000-0005-0000-0000-000083760000}"/>
    <cellStyle name="Normal 3 39 2 2 3 3" xfId="11137" xr:uid="{00000000-0005-0000-0000-000084760000}"/>
    <cellStyle name="Normal 3 39 2 2 4" xfId="1758" xr:uid="{00000000-0005-0000-0000-000085760000}"/>
    <cellStyle name="Normal 3 39 2 2 4 2" xfId="11138" xr:uid="{00000000-0005-0000-0000-000086760000}"/>
    <cellStyle name="Normal 3 39 2 2 5" xfId="11139" xr:uid="{00000000-0005-0000-0000-000087760000}"/>
    <cellStyle name="Normal 3 39 2 2_12001 - Planilha orçamentária" xfId="1759" xr:uid="{00000000-0005-0000-0000-000088760000}"/>
    <cellStyle name="Normal 3 39 2 3" xfId="1760" xr:uid="{00000000-0005-0000-0000-000089760000}"/>
    <cellStyle name="Normal 3 39 2 3 2" xfId="1761" xr:uid="{00000000-0005-0000-0000-00008A760000}"/>
    <cellStyle name="Normal 3 39 2 3 2 2" xfId="11140" xr:uid="{00000000-0005-0000-0000-00008B760000}"/>
    <cellStyle name="Normal 3 39 2 3 3" xfId="11141" xr:uid="{00000000-0005-0000-0000-00008C760000}"/>
    <cellStyle name="Normal 3 39 2 4" xfId="1762" xr:uid="{00000000-0005-0000-0000-00008D760000}"/>
    <cellStyle name="Normal 3 39 2 4 2" xfId="1763" xr:uid="{00000000-0005-0000-0000-00008E760000}"/>
    <cellStyle name="Normal 3 39 2 4 2 2" xfId="11142" xr:uid="{00000000-0005-0000-0000-00008F760000}"/>
    <cellStyle name="Normal 3 39 2 4 3" xfId="11143" xr:uid="{00000000-0005-0000-0000-000090760000}"/>
    <cellStyle name="Normal 3 39 2 5" xfId="1764" xr:uid="{00000000-0005-0000-0000-000091760000}"/>
    <cellStyle name="Normal 3 39 2 5 2" xfId="11144" xr:uid="{00000000-0005-0000-0000-000092760000}"/>
    <cellStyle name="Normal 3 39 2 6" xfId="11145" xr:uid="{00000000-0005-0000-0000-000093760000}"/>
    <cellStyle name="Normal 3 39 2_12001 - Planilha orçamentária" xfId="1765" xr:uid="{00000000-0005-0000-0000-000094760000}"/>
    <cellStyle name="Normal 3 39 3" xfId="1766" xr:uid="{00000000-0005-0000-0000-000095760000}"/>
    <cellStyle name="Normal 3 39 3 2" xfId="1767" xr:uid="{00000000-0005-0000-0000-000096760000}"/>
    <cellStyle name="Normal 3 39 3 2 2" xfId="1768" xr:uid="{00000000-0005-0000-0000-000097760000}"/>
    <cellStyle name="Normal 3 39 3 2 2 2" xfId="11146" xr:uid="{00000000-0005-0000-0000-000098760000}"/>
    <cellStyle name="Normal 3 39 3 2 3" xfId="11147" xr:uid="{00000000-0005-0000-0000-000099760000}"/>
    <cellStyle name="Normal 3 39 3 3" xfId="1769" xr:uid="{00000000-0005-0000-0000-00009A760000}"/>
    <cellStyle name="Normal 3 39 3 3 2" xfId="1770" xr:uid="{00000000-0005-0000-0000-00009B760000}"/>
    <cellStyle name="Normal 3 39 3 3 2 2" xfId="11148" xr:uid="{00000000-0005-0000-0000-00009C760000}"/>
    <cellStyle name="Normal 3 39 3 3 3" xfId="11149" xr:uid="{00000000-0005-0000-0000-00009D760000}"/>
    <cellStyle name="Normal 3 39 3 4" xfId="1771" xr:uid="{00000000-0005-0000-0000-00009E760000}"/>
    <cellStyle name="Normal 3 39 3 4 2" xfId="11150" xr:uid="{00000000-0005-0000-0000-00009F760000}"/>
    <cellStyle name="Normal 3 39 3 5" xfId="11151" xr:uid="{00000000-0005-0000-0000-0000A0760000}"/>
    <cellStyle name="Normal 3 39 3_12001 - Planilha orçamentária" xfId="1772" xr:uid="{00000000-0005-0000-0000-0000A1760000}"/>
    <cellStyle name="Normal 3 39 4" xfId="1773" xr:uid="{00000000-0005-0000-0000-0000A2760000}"/>
    <cellStyle name="Normal 3 39 4 2" xfId="1774" xr:uid="{00000000-0005-0000-0000-0000A3760000}"/>
    <cellStyle name="Normal 3 39 4 2 2" xfId="11152" xr:uid="{00000000-0005-0000-0000-0000A4760000}"/>
    <cellStyle name="Normal 3 39 4 3" xfId="11153" xr:uid="{00000000-0005-0000-0000-0000A5760000}"/>
    <cellStyle name="Normal 3 39 5" xfId="1775" xr:uid="{00000000-0005-0000-0000-0000A6760000}"/>
    <cellStyle name="Normal 3 39 5 2" xfId="1776" xr:uid="{00000000-0005-0000-0000-0000A7760000}"/>
    <cellStyle name="Normal 3 39 5 2 2" xfId="11154" xr:uid="{00000000-0005-0000-0000-0000A8760000}"/>
    <cellStyle name="Normal 3 39 5 3" xfId="11155" xr:uid="{00000000-0005-0000-0000-0000A9760000}"/>
    <cellStyle name="Normal 3 39 6" xfId="1777" xr:uid="{00000000-0005-0000-0000-0000AA760000}"/>
    <cellStyle name="Normal 3 39 6 2" xfId="11156" xr:uid="{00000000-0005-0000-0000-0000AB760000}"/>
    <cellStyle name="Normal 3 39 7" xfId="11157" xr:uid="{00000000-0005-0000-0000-0000AC760000}"/>
    <cellStyle name="Normal 3 39_12001 - Planilha orçamentária" xfId="1778" xr:uid="{00000000-0005-0000-0000-0000AD760000}"/>
    <cellStyle name="Normal 3 4" xfId="1779" xr:uid="{00000000-0005-0000-0000-0000AE760000}"/>
    <cellStyle name="Normal 3 4 10" xfId="11158" xr:uid="{00000000-0005-0000-0000-0000AF760000}"/>
    <cellStyle name="Normal 3 4 10 2" xfId="11159" xr:uid="{00000000-0005-0000-0000-0000B0760000}"/>
    <cellStyle name="Normal 3 4 11" xfId="11160" xr:uid="{00000000-0005-0000-0000-0000B1760000}"/>
    <cellStyle name="Normal 3 4 12" xfId="11161" xr:uid="{00000000-0005-0000-0000-0000B2760000}"/>
    <cellStyle name="Normal 3 4 2" xfId="11162" xr:uid="{00000000-0005-0000-0000-0000B3760000}"/>
    <cellStyle name="Normal 3 4 2 2" xfId="11163" xr:uid="{00000000-0005-0000-0000-0000B4760000}"/>
    <cellStyle name="Normal 3 4 3" xfId="11164" xr:uid="{00000000-0005-0000-0000-0000B5760000}"/>
    <cellStyle name="Normal 3 4 3 2" xfId="11165" xr:uid="{00000000-0005-0000-0000-0000B6760000}"/>
    <cellStyle name="Normal 3 4 4" xfId="11166" xr:uid="{00000000-0005-0000-0000-0000B7760000}"/>
    <cellStyle name="Normal 3 4 4 2" xfId="11167" xr:uid="{00000000-0005-0000-0000-0000B8760000}"/>
    <cellStyle name="Normal 3 4 5" xfId="11168" xr:uid="{00000000-0005-0000-0000-0000B9760000}"/>
    <cellStyle name="Normal 3 4 5 2" xfId="11169" xr:uid="{00000000-0005-0000-0000-0000BA760000}"/>
    <cellStyle name="Normal 3 4 6" xfId="11170" xr:uid="{00000000-0005-0000-0000-0000BB760000}"/>
    <cellStyle name="Normal 3 4 6 2" xfId="11171" xr:uid="{00000000-0005-0000-0000-0000BC760000}"/>
    <cellStyle name="Normal 3 4 7" xfId="11172" xr:uid="{00000000-0005-0000-0000-0000BD760000}"/>
    <cellStyle name="Normal 3 4 7 2" xfId="11173" xr:uid="{00000000-0005-0000-0000-0000BE760000}"/>
    <cellStyle name="Normal 3 4 8" xfId="11174" xr:uid="{00000000-0005-0000-0000-0000BF760000}"/>
    <cellStyle name="Normal 3 4 8 2" xfId="11175" xr:uid="{00000000-0005-0000-0000-0000C0760000}"/>
    <cellStyle name="Normal 3 4 9" xfId="11176" xr:uid="{00000000-0005-0000-0000-0000C1760000}"/>
    <cellStyle name="Normal 3 4 9 2" xfId="11177" xr:uid="{00000000-0005-0000-0000-0000C2760000}"/>
    <cellStyle name="Normal 3 40" xfId="1780" xr:uid="{00000000-0005-0000-0000-0000C3760000}"/>
    <cellStyle name="Normal 3 40 2" xfId="1781" xr:uid="{00000000-0005-0000-0000-0000C4760000}"/>
    <cellStyle name="Normal 3 40 2 2" xfId="1782" xr:uid="{00000000-0005-0000-0000-0000C5760000}"/>
    <cellStyle name="Normal 3 40 2 2 2" xfId="1783" xr:uid="{00000000-0005-0000-0000-0000C6760000}"/>
    <cellStyle name="Normal 3 40 2 2 2 2" xfId="1784" xr:uid="{00000000-0005-0000-0000-0000C7760000}"/>
    <cellStyle name="Normal 3 40 2 2 2 2 2" xfId="11178" xr:uid="{00000000-0005-0000-0000-0000C8760000}"/>
    <cellStyle name="Normal 3 40 2 2 2 3" xfId="11179" xr:uid="{00000000-0005-0000-0000-0000C9760000}"/>
    <cellStyle name="Normal 3 40 2 2 3" xfId="1785" xr:uid="{00000000-0005-0000-0000-0000CA760000}"/>
    <cellStyle name="Normal 3 40 2 2 3 2" xfId="1786" xr:uid="{00000000-0005-0000-0000-0000CB760000}"/>
    <cellStyle name="Normal 3 40 2 2 3 2 2" xfId="11180" xr:uid="{00000000-0005-0000-0000-0000CC760000}"/>
    <cellStyle name="Normal 3 40 2 2 3 3" xfId="11181" xr:uid="{00000000-0005-0000-0000-0000CD760000}"/>
    <cellStyle name="Normal 3 40 2 2 4" xfId="1787" xr:uid="{00000000-0005-0000-0000-0000CE760000}"/>
    <cellStyle name="Normal 3 40 2 2 4 2" xfId="11182" xr:uid="{00000000-0005-0000-0000-0000CF760000}"/>
    <cellStyle name="Normal 3 40 2 2 5" xfId="11183" xr:uid="{00000000-0005-0000-0000-0000D0760000}"/>
    <cellStyle name="Normal 3 40 2 2_12001 - Planilha orçamentária" xfId="1788" xr:uid="{00000000-0005-0000-0000-0000D1760000}"/>
    <cellStyle name="Normal 3 40 2 3" xfId="1789" xr:uid="{00000000-0005-0000-0000-0000D2760000}"/>
    <cellStyle name="Normal 3 40 2 3 2" xfId="1790" xr:uid="{00000000-0005-0000-0000-0000D3760000}"/>
    <cellStyle name="Normal 3 40 2 3 2 2" xfId="11184" xr:uid="{00000000-0005-0000-0000-0000D4760000}"/>
    <cellStyle name="Normal 3 40 2 3 3" xfId="11185" xr:uid="{00000000-0005-0000-0000-0000D5760000}"/>
    <cellStyle name="Normal 3 40 2 4" xfId="1791" xr:uid="{00000000-0005-0000-0000-0000D6760000}"/>
    <cellStyle name="Normal 3 40 2 4 2" xfId="1792" xr:uid="{00000000-0005-0000-0000-0000D7760000}"/>
    <cellStyle name="Normal 3 40 2 4 2 2" xfId="11186" xr:uid="{00000000-0005-0000-0000-0000D8760000}"/>
    <cellStyle name="Normal 3 40 2 4 3" xfId="11187" xr:uid="{00000000-0005-0000-0000-0000D9760000}"/>
    <cellStyle name="Normal 3 40 2 5" xfId="1793" xr:uid="{00000000-0005-0000-0000-0000DA760000}"/>
    <cellStyle name="Normal 3 40 2 5 2" xfId="11188" xr:uid="{00000000-0005-0000-0000-0000DB760000}"/>
    <cellStyle name="Normal 3 40 2 6" xfId="11189" xr:uid="{00000000-0005-0000-0000-0000DC760000}"/>
    <cellStyle name="Normal 3 40 2_12001 - Planilha orçamentária" xfId="1794" xr:uid="{00000000-0005-0000-0000-0000DD760000}"/>
    <cellStyle name="Normal 3 40 3" xfId="1795" xr:uid="{00000000-0005-0000-0000-0000DE760000}"/>
    <cellStyle name="Normal 3 40 3 2" xfId="1796" xr:uid="{00000000-0005-0000-0000-0000DF760000}"/>
    <cellStyle name="Normal 3 40 3 2 2" xfId="1797" xr:uid="{00000000-0005-0000-0000-0000E0760000}"/>
    <cellStyle name="Normal 3 40 3 2 2 2" xfId="11190" xr:uid="{00000000-0005-0000-0000-0000E1760000}"/>
    <cellStyle name="Normal 3 40 3 2 3" xfId="11191" xr:uid="{00000000-0005-0000-0000-0000E2760000}"/>
    <cellStyle name="Normal 3 40 3 3" xfId="1798" xr:uid="{00000000-0005-0000-0000-0000E3760000}"/>
    <cellStyle name="Normal 3 40 3 3 2" xfId="1799" xr:uid="{00000000-0005-0000-0000-0000E4760000}"/>
    <cellStyle name="Normal 3 40 3 3 2 2" xfId="11192" xr:uid="{00000000-0005-0000-0000-0000E5760000}"/>
    <cellStyle name="Normal 3 40 3 3 3" xfId="11193" xr:uid="{00000000-0005-0000-0000-0000E6760000}"/>
    <cellStyle name="Normal 3 40 3 4" xfId="1800" xr:uid="{00000000-0005-0000-0000-0000E7760000}"/>
    <cellStyle name="Normal 3 40 3 4 2" xfId="11194" xr:uid="{00000000-0005-0000-0000-0000E8760000}"/>
    <cellStyle name="Normal 3 40 3 5" xfId="11195" xr:uid="{00000000-0005-0000-0000-0000E9760000}"/>
    <cellStyle name="Normal 3 40 3_12001 - Planilha orçamentária" xfId="1801" xr:uid="{00000000-0005-0000-0000-0000EA760000}"/>
    <cellStyle name="Normal 3 40 4" xfId="1802" xr:uid="{00000000-0005-0000-0000-0000EB760000}"/>
    <cellStyle name="Normal 3 40 4 2" xfId="1803" xr:uid="{00000000-0005-0000-0000-0000EC760000}"/>
    <cellStyle name="Normal 3 40 4 2 2" xfId="11196" xr:uid="{00000000-0005-0000-0000-0000ED760000}"/>
    <cellStyle name="Normal 3 40 4 3" xfId="11197" xr:uid="{00000000-0005-0000-0000-0000EE760000}"/>
    <cellStyle name="Normal 3 40 5" xfId="1804" xr:uid="{00000000-0005-0000-0000-0000EF760000}"/>
    <cellStyle name="Normal 3 40 5 2" xfId="1805" xr:uid="{00000000-0005-0000-0000-0000F0760000}"/>
    <cellStyle name="Normal 3 40 5 2 2" xfId="11198" xr:uid="{00000000-0005-0000-0000-0000F1760000}"/>
    <cellStyle name="Normal 3 40 5 3" xfId="11199" xr:uid="{00000000-0005-0000-0000-0000F2760000}"/>
    <cellStyle name="Normal 3 40 6" xfId="1806" xr:uid="{00000000-0005-0000-0000-0000F3760000}"/>
    <cellStyle name="Normal 3 40 6 2" xfId="11200" xr:uid="{00000000-0005-0000-0000-0000F4760000}"/>
    <cellStyle name="Normal 3 40 7" xfId="11201" xr:uid="{00000000-0005-0000-0000-0000F5760000}"/>
    <cellStyle name="Normal 3 40_12001 - Planilha orçamentária" xfId="1807" xr:uid="{00000000-0005-0000-0000-0000F6760000}"/>
    <cellStyle name="Normal 3 41" xfId="1808" xr:uid="{00000000-0005-0000-0000-0000F7760000}"/>
    <cellStyle name="Normal 3 41 2" xfId="1809" xr:uid="{00000000-0005-0000-0000-0000F8760000}"/>
    <cellStyle name="Normal 3 41 2 2" xfId="1810" xr:uid="{00000000-0005-0000-0000-0000F9760000}"/>
    <cellStyle name="Normal 3 41 2 2 2" xfId="1811" xr:uid="{00000000-0005-0000-0000-0000FA760000}"/>
    <cellStyle name="Normal 3 41 2 2 2 2" xfId="1812" xr:uid="{00000000-0005-0000-0000-0000FB760000}"/>
    <cellStyle name="Normal 3 41 2 2 2 2 2" xfId="11202" xr:uid="{00000000-0005-0000-0000-0000FC760000}"/>
    <cellStyle name="Normal 3 41 2 2 2 3" xfId="11203" xr:uid="{00000000-0005-0000-0000-0000FD760000}"/>
    <cellStyle name="Normal 3 41 2 2 3" xfId="1813" xr:uid="{00000000-0005-0000-0000-0000FE760000}"/>
    <cellStyle name="Normal 3 41 2 2 3 2" xfId="1814" xr:uid="{00000000-0005-0000-0000-0000FF760000}"/>
    <cellStyle name="Normal 3 41 2 2 3 2 2" xfId="11204" xr:uid="{00000000-0005-0000-0000-000000770000}"/>
    <cellStyle name="Normal 3 41 2 2 3 3" xfId="11205" xr:uid="{00000000-0005-0000-0000-000001770000}"/>
    <cellStyle name="Normal 3 41 2 2 4" xfId="1815" xr:uid="{00000000-0005-0000-0000-000002770000}"/>
    <cellStyle name="Normal 3 41 2 2 4 2" xfId="11206" xr:uid="{00000000-0005-0000-0000-000003770000}"/>
    <cellStyle name="Normal 3 41 2 2 5" xfId="11207" xr:uid="{00000000-0005-0000-0000-000004770000}"/>
    <cellStyle name="Normal 3 41 2 2_12001 - Planilha orçamentária" xfId="1816" xr:uid="{00000000-0005-0000-0000-000005770000}"/>
    <cellStyle name="Normal 3 41 2 3" xfId="1817" xr:uid="{00000000-0005-0000-0000-000006770000}"/>
    <cellStyle name="Normal 3 41 2 3 2" xfId="1818" xr:uid="{00000000-0005-0000-0000-000007770000}"/>
    <cellStyle name="Normal 3 41 2 3 2 2" xfId="11208" xr:uid="{00000000-0005-0000-0000-000008770000}"/>
    <cellStyle name="Normal 3 41 2 3 3" xfId="11209" xr:uid="{00000000-0005-0000-0000-000009770000}"/>
    <cellStyle name="Normal 3 41 2 4" xfId="1819" xr:uid="{00000000-0005-0000-0000-00000A770000}"/>
    <cellStyle name="Normal 3 41 2 4 2" xfId="1820" xr:uid="{00000000-0005-0000-0000-00000B770000}"/>
    <cellStyle name="Normal 3 41 2 4 2 2" xfId="11210" xr:uid="{00000000-0005-0000-0000-00000C770000}"/>
    <cellStyle name="Normal 3 41 2 4 3" xfId="11211" xr:uid="{00000000-0005-0000-0000-00000D770000}"/>
    <cellStyle name="Normal 3 41 2 5" xfId="1821" xr:uid="{00000000-0005-0000-0000-00000E770000}"/>
    <cellStyle name="Normal 3 41 2 5 2" xfId="11212" xr:uid="{00000000-0005-0000-0000-00000F770000}"/>
    <cellStyle name="Normal 3 41 2 6" xfId="11213" xr:uid="{00000000-0005-0000-0000-000010770000}"/>
    <cellStyle name="Normal 3 41 2_12001 - Planilha orçamentária" xfId="1822" xr:uid="{00000000-0005-0000-0000-000011770000}"/>
    <cellStyle name="Normal 3 41 3" xfId="1823" xr:uid="{00000000-0005-0000-0000-000012770000}"/>
    <cellStyle name="Normal 3 41 3 2" xfId="1824" xr:uid="{00000000-0005-0000-0000-000013770000}"/>
    <cellStyle name="Normal 3 41 3 2 2" xfId="1825" xr:uid="{00000000-0005-0000-0000-000014770000}"/>
    <cellStyle name="Normal 3 41 3 2 2 2" xfId="11214" xr:uid="{00000000-0005-0000-0000-000015770000}"/>
    <cellStyle name="Normal 3 41 3 2 3" xfId="11215" xr:uid="{00000000-0005-0000-0000-000016770000}"/>
    <cellStyle name="Normal 3 41 3 3" xfId="1826" xr:uid="{00000000-0005-0000-0000-000017770000}"/>
    <cellStyle name="Normal 3 41 3 3 2" xfId="1827" xr:uid="{00000000-0005-0000-0000-000018770000}"/>
    <cellStyle name="Normal 3 41 3 3 2 2" xfId="11216" xr:uid="{00000000-0005-0000-0000-000019770000}"/>
    <cellStyle name="Normal 3 41 3 3 3" xfId="11217" xr:uid="{00000000-0005-0000-0000-00001A770000}"/>
    <cellStyle name="Normal 3 41 3 3 4" xfId="146" xr:uid="{00000000-0005-0000-0000-00001B770000}"/>
    <cellStyle name="Normal 3 41 3 3 4 2" xfId="37914" xr:uid="{00000000-0005-0000-0000-00001C770000}"/>
    <cellStyle name="Normal 3 41 3 4" xfId="1828" xr:uid="{00000000-0005-0000-0000-00001D770000}"/>
    <cellStyle name="Normal 3 41 3 4 2" xfId="11218" xr:uid="{00000000-0005-0000-0000-00001E770000}"/>
    <cellStyle name="Normal 3 41 3 5" xfId="11219" xr:uid="{00000000-0005-0000-0000-00001F770000}"/>
    <cellStyle name="Normal 3 41 3_12001 - Planilha orçamentária" xfId="1829" xr:uid="{00000000-0005-0000-0000-000020770000}"/>
    <cellStyle name="Normal 3 41 4" xfId="1830" xr:uid="{00000000-0005-0000-0000-000021770000}"/>
    <cellStyle name="Normal 3 41 4 2" xfId="1831" xr:uid="{00000000-0005-0000-0000-000022770000}"/>
    <cellStyle name="Normal 3 41 4 2 2" xfId="11220" xr:uid="{00000000-0005-0000-0000-000023770000}"/>
    <cellStyle name="Normal 3 41 4 3" xfId="11221" xr:uid="{00000000-0005-0000-0000-000024770000}"/>
    <cellStyle name="Normal 3 41 5" xfId="1832" xr:uid="{00000000-0005-0000-0000-000025770000}"/>
    <cellStyle name="Normal 3 41 5 2" xfId="1833" xr:uid="{00000000-0005-0000-0000-000026770000}"/>
    <cellStyle name="Normal 3 41 5 2 2" xfId="11222" xr:uid="{00000000-0005-0000-0000-000027770000}"/>
    <cellStyle name="Normal 3 41 5 3" xfId="11223" xr:uid="{00000000-0005-0000-0000-000028770000}"/>
    <cellStyle name="Normal 3 41 6" xfId="1834" xr:uid="{00000000-0005-0000-0000-000029770000}"/>
    <cellStyle name="Normal 3 41 6 2" xfId="11224" xr:uid="{00000000-0005-0000-0000-00002A770000}"/>
    <cellStyle name="Normal 3 41 7" xfId="11225" xr:uid="{00000000-0005-0000-0000-00002B770000}"/>
    <cellStyle name="Normal 3 41_12001 - Planilha orçamentária" xfId="1835" xr:uid="{00000000-0005-0000-0000-00002C770000}"/>
    <cellStyle name="Normal 3 42" xfId="1836" xr:uid="{00000000-0005-0000-0000-00002D770000}"/>
    <cellStyle name="Normal 3 42 2" xfId="1837" xr:uid="{00000000-0005-0000-0000-00002E770000}"/>
    <cellStyle name="Normal 3 42 2 2" xfId="1838" xr:uid="{00000000-0005-0000-0000-00002F770000}"/>
    <cellStyle name="Normal 3 42 2 2 2" xfId="1839" xr:uid="{00000000-0005-0000-0000-000030770000}"/>
    <cellStyle name="Normal 3 42 2 2 2 2" xfId="1840" xr:uid="{00000000-0005-0000-0000-000031770000}"/>
    <cellStyle name="Normal 3 42 2 2 2 2 2" xfId="11226" xr:uid="{00000000-0005-0000-0000-000032770000}"/>
    <cellStyle name="Normal 3 42 2 2 2 3" xfId="11227" xr:uid="{00000000-0005-0000-0000-000033770000}"/>
    <cellStyle name="Normal 3 42 2 2 3" xfId="1841" xr:uid="{00000000-0005-0000-0000-000034770000}"/>
    <cellStyle name="Normal 3 42 2 2 3 2" xfId="1842" xr:uid="{00000000-0005-0000-0000-000035770000}"/>
    <cellStyle name="Normal 3 42 2 2 3 2 2" xfId="11228" xr:uid="{00000000-0005-0000-0000-000036770000}"/>
    <cellStyle name="Normal 3 42 2 2 3 3" xfId="11229" xr:uid="{00000000-0005-0000-0000-000037770000}"/>
    <cellStyle name="Normal 3 42 2 2 4" xfId="1843" xr:uid="{00000000-0005-0000-0000-000038770000}"/>
    <cellStyle name="Normal 3 42 2 2 4 2" xfId="11230" xr:uid="{00000000-0005-0000-0000-000039770000}"/>
    <cellStyle name="Normal 3 42 2 2 5" xfId="11231" xr:uid="{00000000-0005-0000-0000-00003A770000}"/>
    <cellStyle name="Normal 3 42 2 2_12001 - Planilha orçamentária" xfId="1844" xr:uid="{00000000-0005-0000-0000-00003B770000}"/>
    <cellStyle name="Normal 3 42 2 3" xfId="1845" xr:uid="{00000000-0005-0000-0000-00003C770000}"/>
    <cellStyle name="Normal 3 42 2 3 2" xfId="1846" xr:uid="{00000000-0005-0000-0000-00003D770000}"/>
    <cellStyle name="Normal 3 42 2 3 2 2" xfId="11232" xr:uid="{00000000-0005-0000-0000-00003E770000}"/>
    <cellStyle name="Normal 3 42 2 3 3" xfId="11233" xr:uid="{00000000-0005-0000-0000-00003F770000}"/>
    <cellStyle name="Normal 3 42 2 4" xfId="1847" xr:uid="{00000000-0005-0000-0000-000040770000}"/>
    <cellStyle name="Normal 3 42 2 4 2" xfId="1848" xr:uid="{00000000-0005-0000-0000-000041770000}"/>
    <cellStyle name="Normal 3 42 2 4 2 2" xfId="11234" xr:uid="{00000000-0005-0000-0000-000042770000}"/>
    <cellStyle name="Normal 3 42 2 4 3" xfId="11235" xr:uid="{00000000-0005-0000-0000-000043770000}"/>
    <cellStyle name="Normal 3 42 2 5" xfId="1849" xr:uid="{00000000-0005-0000-0000-000044770000}"/>
    <cellStyle name="Normal 3 42 2 5 2" xfId="11236" xr:uid="{00000000-0005-0000-0000-000045770000}"/>
    <cellStyle name="Normal 3 42 2 6" xfId="11237" xr:uid="{00000000-0005-0000-0000-000046770000}"/>
    <cellStyle name="Normal 3 42 2_12001 - Planilha orçamentária" xfId="1850" xr:uid="{00000000-0005-0000-0000-000047770000}"/>
    <cellStyle name="Normal 3 42 3" xfId="1851" xr:uid="{00000000-0005-0000-0000-000048770000}"/>
    <cellStyle name="Normal 3 42 3 2" xfId="1852" xr:uid="{00000000-0005-0000-0000-000049770000}"/>
    <cellStyle name="Normal 3 42 3 2 2" xfId="1853" xr:uid="{00000000-0005-0000-0000-00004A770000}"/>
    <cellStyle name="Normal 3 42 3 2 2 2" xfId="11238" xr:uid="{00000000-0005-0000-0000-00004B770000}"/>
    <cellStyle name="Normal 3 42 3 2 3" xfId="11239" xr:uid="{00000000-0005-0000-0000-00004C770000}"/>
    <cellStyle name="Normal 3 42 3 3" xfId="1854" xr:uid="{00000000-0005-0000-0000-00004D770000}"/>
    <cellStyle name="Normal 3 42 3 3 2" xfId="1855" xr:uid="{00000000-0005-0000-0000-00004E770000}"/>
    <cellStyle name="Normal 3 42 3 3 2 2" xfId="11240" xr:uid="{00000000-0005-0000-0000-00004F770000}"/>
    <cellStyle name="Normal 3 42 3 3 3" xfId="11241" xr:uid="{00000000-0005-0000-0000-000050770000}"/>
    <cellStyle name="Normal 3 42 3 4" xfId="1856" xr:uid="{00000000-0005-0000-0000-000051770000}"/>
    <cellStyle name="Normal 3 42 3 4 2" xfId="11242" xr:uid="{00000000-0005-0000-0000-000052770000}"/>
    <cellStyle name="Normal 3 42 3 5" xfId="11243" xr:uid="{00000000-0005-0000-0000-000053770000}"/>
    <cellStyle name="Normal 3 42 3_12001 - Planilha orçamentária" xfId="1857" xr:uid="{00000000-0005-0000-0000-000054770000}"/>
    <cellStyle name="Normal 3 42 4" xfId="1858" xr:uid="{00000000-0005-0000-0000-000055770000}"/>
    <cellStyle name="Normal 3 42 4 2" xfId="1859" xr:uid="{00000000-0005-0000-0000-000056770000}"/>
    <cellStyle name="Normal 3 42 4 2 2" xfId="11244" xr:uid="{00000000-0005-0000-0000-000057770000}"/>
    <cellStyle name="Normal 3 42 4 3" xfId="11245" xr:uid="{00000000-0005-0000-0000-000058770000}"/>
    <cellStyle name="Normal 3 42 5" xfId="1860" xr:uid="{00000000-0005-0000-0000-000059770000}"/>
    <cellStyle name="Normal 3 42 5 2" xfId="1861" xr:uid="{00000000-0005-0000-0000-00005A770000}"/>
    <cellStyle name="Normal 3 42 5 2 2" xfId="11246" xr:uid="{00000000-0005-0000-0000-00005B770000}"/>
    <cellStyle name="Normal 3 42 5 3" xfId="11247" xr:uid="{00000000-0005-0000-0000-00005C770000}"/>
    <cellStyle name="Normal 3 42 6" xfId="1862" xr:uid="{00000000-0005-0000-0000-00005D770000}"/>
    <cellStyle name="Normal 3 42 6 2" xfId="11248" xr:uid="{00000000-0005-0000-0000-00005E770000}"/>
    <cellStyle name="Normal 3 42 7" xfId="11249" xr:uid="{00000000-0005-0000-0000-00005F770000}"/>
    <cellStyle name="Normal 3 42_12001 - Planilha orçamentária" xfId="1863" xr:uid="{00000000-0005-0000-0000-000060770000}"/>
    <cellStyle name="Normal 3 43" xfId="1864" xr:uid="{00000000-0005-0000-0000-000061770000}"/>
    <cellStyle name="Normal 3 43 2" xfId="1865" xr:uid="{00000000-0005-0000-0000-000062770000}"/>
    <cellStyle name="Normal 3 43 2 2" xfId="1866" xr:uid="{00000000-0005-0000-0000-000063770000}"/>
    <cellStyle name="Normal 3 43 2 2 2" xfId="1867" xr:uid="{00000000-0005-0000-0000-000064770000}"/>
    <cellStyle name="Normal 3 43 2 2 2 2" xfId="1868" xr:uid="{00000000-0005-0000-0000-000065770000}"/>
    <cellStyle name="Normal 3 43 2 2 2 2 2" xfId="11250" xr:uid="{00000000-0005-0000-0000-000066770000}"/>
    <cellStyle name="Normal 3 43 2 2 2 3" xfId="11251" xr:uid="{00000000-0005-0000-0000-000067770000}"/>
    <cellStyle name="Normal 3 43 2 2 3" xfId="1869" xr:uid="{00000000-0005-0000-0000-000068770000}"/>
    <cellStyle name="Normal 3 43 2 2 3 2" xfId="1870" xr:uid="{00000000-0005-0000-0000-000069770000}"/>
    <cellStyle name="Normal 3 43 2 2 3 2 2" xfId="11252" xr:uid="{00000000-0005-0000-0000-00006A770000}"/>
    <cellStyle name="Normal 3 43 2 2 3 3" xfId="11253" xr:uid="{00000000-0005-0000-0000-00006B770000}"/>
    <cellStyle name="Normal 3 43 2 2 4" xfId="1871" xr:uid="{00000000-0005-0000-0000-00006C770000}"/>
    <cellStyle name="Normal 3 43 2 2 4 2" xfId="11254" xr:uid="{00000000-0005-0000-0000-00006D770000}"/>
    <cellStyle name="Normal 3 43 2 2 5" xfId="11255" xr:uid="{00000000-0005-0000-0000-00006E770000}"/>
    <cellStyle name="Normal 3 43 2 2_12001 - Planilha orçamentária" xfId="1872" xr:uid="{00000000-0005-0000-0000-00006F770000}"/>
    <cellStyle name="Normal 3 43 2 3" xfId="1873" xr:uid="{00000000-0005-0000-0000-000070770000}"/>
    <cellStyle name="Normal 3 43 2 3 2" xfId="1874" xr:uid="{00000000-0005-0000-0000-000071770000}"/>
    <cellStyle name="Normal 3 43 2 3 2 2" xfId="11256" xr:uid="{00000000-0005-0000-0000-000072770000}"/>
    <cellStyle name="Normal 3 43 2 3 3" xfId="11257" xr:uid="{00000000-0005-0000-0000-000073770000}"/>
    <cellStyle name="Normal 3 43 2 4" xfId="1875" xr:uid="{00000000-0005-0000-0000-000074770000}"/>
    <cellStyle name="Normal 3 43 2 4 2" xfId="1876" xr:uid="{00000000-0005-0000-0000-000075770000}"/>
    <cellStyle name="Normal 3 43 2 4 2 2" xfId="11258" xr:uid="{00000000-0005-0000-0000-000076770000}"/>
    <cellStyle name="Normal 3 43 2 4 3" xfId="11259" xr:uid="{00000000-0005-0000-0000-000077770000}"/>
    <cellStyle name="Normal 3 43 2 5" xfId="1877" xr:uid="{00000000-0005-0000-0000-000078770000}"/>
    <cellStyle name="Normal 3 43 2 5 2" xfId="11260" xr:uid="{00000000-0005-0000-0000-000079770000}"/>
    <cellStyle name="Normal 3 43 2 6" xfId="11261" xr:uid="{00000000-0005-0000-0000-00007A770000}"/>
    <cellStyle name="Normal 3 43 2_12001 - Planilha orçamentária" xfId="1878" xr:uid="{00000000-0005-0000-0000-00007B770000}"/>
    <cellStyle name="Normal 3 43 3" xfId="1879" xr:uid="{00000000-0005-0000-0000-00007C770000}"/>
    <cellStyle name="Normal 3 43 3 2" xfId="1880" xr:uid="{00000000-0005-0000-0000-00007D770000}"/>
    <cellStyle name="Normal 3 43 3 2 2" xfId="1881" xr:uid="{00000000-0005-0000-0000-00007E770000}"/>
    <cellStyle name="Normal 3 43 3 2 2 2" xfId="11262" xr:uid="{00000000-0005-0000-0000-00007F770000}"/>
    <cellStyle name="Normal 3 43 3 2 3" xfId="11263" xr:uid="{00000000-0005-0000-0000-000080770000}"/>
    <cellStyle name="Normal 3 43 3 3" xfId="1882" xr:uid="{00000000-0005-0000-0000-000081770000}"/>
    <cellStyle name="Normal 3 43 3 3 2" xfId="1883" xr:uid="{00000000-0005-0000-0000-000082770000}"/>
    <cellStyle name="Normal 3 43 3 3 2 2" xfId="11264" xr:uid="{00000000-0005-0000-0000-000083770000}"/>
    <cellStyle name="Normal 3 43 3 3 3" xfId="11265" xr:uid="{00000000-0005-0000-0000-000084770000}"/>
    <cellStyle name="Normal 3 43 3 4" xfId="1884" xr:uid="{00000000-0005-0000-0000-000085770000}"/>
    <cellStyle name="Normal 3 43 3 4 2" xfId="11266" xr:uid="{00000000-0005-0000-0000-000086770000}"/>
    <cellStyle name="Normal 3 43 3 5" xfId="11267" xr:uid="{00000000-0005-0000-0000-000087770000}"/>
    <cellStyle name="Normal 3 43 3_12001 - Planilha orçamentária" xfId="1885" xr:uid="{00000000-0005-0000-0000-000088770000}"/>
    <cellStyle name="Normal 3 43 4" xfId="1886" xr:uid="{00000000-0005-0000-0000-000089770000}"/>
    <cellStyle name="Normal 3 43 4 2" xfId="1887" xr:uid="{00000000-0005-0000-0000-00008A770000}"/>
    <cellStyle name="Normal 3 43 4 2 2" xfId="11268" xr:uid="{00000000-0005-0000-0000-00008B770000}"/>
    <cellStyle name="Normal 3 43 4 3" xfId="11269" xr:uid="{00000000-0005-0000-0000-00008C770000}"/>
    <cellStyle name="Normal 3 43 5" xfId="1888" xr:uid="{00000000-0005-0000-0000-00008D770000}"/>
    <cellStyle name="Normal 3 43 5 2" xfId="1889" xr:uid="{00000000-0005-0000-0000-00008E770000}"/>
    <cellStyle name="Normal 3 43 5 2 2" xfId="11270" xr:uid="{00000000-0005-0000-0000-00008F770000}"/>
    <cellStyle name="Normal 3 43 5 3" xfId="11271" xr:uid="{00000000-0005-0000-0000-000090770000}"/>
    <cellStyle name="Normal 3 43 6" xfId="1890" xr:uid="{00000000-0005-0000-0000-000091770000}"/>
    <cellStyle name="Normal 3 43 6 2" xfId="11272" xr:uid="{00000000-0005-0000-0000-000092770000}"/>
    <cellStyle name="Normal 3 43 7" xfId="11273" xr:uid="{00000000-0005-0000-0000-000093770000}"/>
    <cellStyle name="Normal 3 43_12001 - Planilha orçamentária" xfId="1891" xr:uid="{00000000-0005-0000-0000-000094770000}"/>
    <cellStyle name="Normal 3 44" xfId="1892" xr:uid="{00000000-0005-0000-0000-000095770000}"/>
    <cellStyle name="Normal 3 44 2" xfId="1893" xr:uid="{00000000-0005-0000-0000-000096770000}"/>
    <cellStyle name="Normal 3 44 2 2" xfId="1894" xr:uid="{00000000-0005-0000-0000-000097770000}"/>
    <cellStyle name="Normal 3 44 2 2 2" xfId="1895" xr:uid="{00000000-0005-0000-0000-000098770000}"/>
    <cellStyle name="Normal 3 44 2 2 2 2" xfId="1896" xr:uid="{00000000-0005-0000-0000-000099770000}"/>
    <cellStyle name="Normal 3 44 2 2 2 2 2" xfId="11274" xr:uid="{00000000-0005-0000-0000-00009A770000}"/>
    <cellStyle name="Normal 3 44 2 2 2 3" xfId="11275" xr:uid="{00000000-0005-0000-0000-00009B770000}"/>
    <cellStyle name="Normal 3 44 2 2 3" xfId="1897" xr:uid="{00000000-0005-0000-0000-00009C770000}"/>
    <cellStyle name="Normal 3 44 2 2 3 2" xfId="1898" xr:uid="{00000000-0005-0000-0000-00009D770000}"/>
    <cellStyle name="Normal 3 44 2 2 3 2 2" xfId="11276" xr:uid="{00000000-0005-0000-0000-00009E770000}"/>
    <cellStyle name="Normal 3 44 2 2 3 3" xfId="11277" xr:uid="{00000000-0005-0000-0000-00009F770000}"/>
    <cellStyle name="Normal 3 44 2 2 4" xfId="1899" xr:uid="{00000000-0005-0000-0000-0000A0770000}"/>
    <cellStyle name="Normal 3 44 2 2 4 2" xfId="11278" xr:uid="{00000000-0005-0000-0000-0000A1770000}"/>
    <cellStyle name="Normal 3 44 2 2 5" xfId="11279" xr:uid="{00000000-0005-0000-0000-0000A2770000}"/>
    <cellStyle name="Normal 3 44 2 2_12001 - Planilha orçamentária" xfId="1900" xr:uid="{00000000-0005-0000-0000-0000A3770000}"/>
    <cellStyle name="Normal 3 44 2 3" xfId="1901" xr:uid="{00000000-0005-0000-0000-0000A4770000}"/>
    <cellStyle name="Normal 3 44 2 3 2" xfId="1902" xr:uid="{00000000-0005-0000-0000-0000A5770000}"/>
    <cellStyle name="Normal 3 44 2 3 2 2" xfId="11280" xr:uid="{00000000-0005-0000-0000-0000A6770000}"/>
    <cellStyle name="Normal 3 44 2 3 3" xfId="11281" xr:uid="{00000000-0005-0000-0000-0000A7770000}"/>
    <cellStyle name="Normal 3 44 2 4" xfId="1903" xr:uid="{00000000-0005-0000-0000-0000A8770000}"/>
    <cellStyle name="Normal 3 44 2 4 2" xfId="1904" xr:uid="{00000000-0005-0000-0000-0000A9770000}"/>
    <cellStyle name="Normal 3 44 2 4 2 2" xfId="11282" xr:uid="{00000000-0005-0000-0000-0000AA770000}"/>
    <cellStyle name="Normal 3 44 2 4 3" xfId="11283" xr:uid="{00000000-0005-0000-0000-0000AB770000}"/>
    <cellStyle name="Normal 3 44 2 5" xfId="1905" xr:uid="{00000000-0005-0000-0000-0000AC770000}"/>
    <cellStyle name="Normal 3 44 2 5 2" xfId="11284" xr:uid="{00000000-0005-0000-0000-0000AD770000}"/>
    <cellStyle name="Normal 3 44 2 6" xfId="11285" xr:uid="{00000000-0005-0000-0000-0000AE770000}"/>
    <cellStyle name="Normal 3 44 2_12001 - Planilha orçamentária" xfId="1906" xr:uid="{00000000-0005-0000-0000-0000AF770000}"/>
    <cellStyle name="Normal 3 44 3" xfId="1907" xr:uid="{00000000-0005-0000-0000-0000B0770000}"/>
    <cellStyle name="Normal 3 44 3 2" xfId="1908" xr:uid="{00000000-0005-0000-0000-0000B1770000}"/>
    <cellStyle name="Normal 3 44 3 2 2" xfId="1909" xr:uid="{00000000-0005-0000-0000-0000B2770000}"/>
    <cellStyle name="Normal 3 44 3 2 2 2" xfId="11286" xr:uid="{00000000-0005-0000-0000-0000B3770000}"/>
    <cellStyle name="Normal 3 44 3 2 3" xfId="11287" xr:uid="{00000000-0005-0000-0000-0000B4770000}"/>
    <cellStyle name="Normal 3 44 3 3" xfId="1910" xr:uid="{00000000-0005-0000-0000-0000B5770000}"/>
    <cellStyle name="Normal 3 44 3 3 2" xfId="1911" xr:uid="{00000000-0005-0000-0000-0000B6770000}"/>
    <cellStyle name="Normal 3 44 3 3 2 2" xfId="11288" xr:uid="{00000000-0005-0000-0000-0000B7770000}"/>
    <cellStyle name="Normal 3 44 3 3 3" xfId="11289" xr:uid="{00000000-0005-0000-0000-0000B8770000}"/>
    <cellStyle name="Normal 3 44 3 4" xfId="1912" xr:uid="{00000000-0005-0000-0000-0000B9770000}"/>
    <cellStyle name="Normal 3 44 3 4 2" xfId="11290" xr:uid="{00000000-0005-0000-0000-0000BA770000}"/>
    <cellStyle name="Normal 3 44 3 5" xfId="11291" xr:uid="{00000000-0005-0000-0000-0000BB770000}"/>
    <cellStyle name="Normal 3 44 3_12001 - Planilha orçamentária" xfId="1913" xr:uid="{00000000-0005-0000-0000-0000BC770000}"/>
    <cellStyle name="Normal 3 44 4" xfId="1914" xr:uid="{00000000-0005-0000-0000-0000BD770000}"/>
    <cellStyle name="Normal 3 44 4 2" xfId="1915" xr:uid="{00000000-0005-0000-0000-0000BE770000}"/>
    <cellStyle name="Normal 3 44 4 2 2" xfId="11292" xr:uid="{00000000-0005-0000-0000-0000BF770000}"/>
    <cellStyle name="Normal 3 44 4 3" xfId="11293" xr:uid="{00000000-0005-0000-0000-0000C0770000}"/>
    <cellStyle name="Normal 3 44 5" xfId="1916" xr:uid="{00000000-0005-0000-0000-0000C1770000}"/>
    <cellStyle name="Normal 3 44 5 2" xfId="1917" xr:uid="{00000000-0005-0000-0000-0000C2770000}"/>
    <cellStyle name="Normal 3 44 5 2 2" xfId="11294" xr:uid="{00000000-0005-0000-0000-0000C3770000}"/>
    <cellStyle name="Normal 3 44 5 3" xfId="11295" xr:uid="{00000000-0005-0000-0000-0000C4770000}"/>
    <cellStyle name="Normal 3 44 6" xfId="1918" xr:uid="{00000000-0005-0000-0000-0000C5770000}"/>
    <cellStyle name="Normal 3 44 6 2" xfId="11296" xr:uid="{00000000-0005-0000-0000-0000C6770000}"/>
    <cellStyle name="Normal 3 44 7" xfId="11297" xr:uid="{00000000-0005-0000-0000-0000C7770000}"/>
    <cellStyle name="Normal 3 44_12001 - Planilha orçamentária" xfId="1919" xr:uid="{00000000-0005-0000-0000-0000C8770000}"/>
    <cellStyle name="Normal 3 45" xfId="1920" xr:uid="{00000000-0005-0000-0000-0000C9770000}"/>
    <cellStyle name="Normal 3 45 2" xfId="1921" xr:uid="{00000000-0005-0000-0000-0000CA770000}"/>
    <cellStyle name="Normal 3 45 2 2" xfId="1922" xr:uid="{00000000-0005-0000-0000-0000CB770000}"/>
    <cellStyle name="Normal 3 45 2 2 2" xfId="1923" xr:uid="{00000000-0005-0000-0000-0000CC770000}"/>
    <cellStyle name="Normal 3 45 2 2 2 2" xfId="1924" xr:uid="{00000000-0005-0000-0000-0000CD770000}"/>
    <cellStyle name="Normal 3 45 2 2 2 2 2" xfId="11298" xr:uid="{00000000-0005-0000-0000-0000CE770000}"/>
    <cellStyle name="Normal 3 45 2 2 2 3" xfId="11299" xr:uid="{00000000-0005-0000-0000-0000CF770000}"/>
    <cellStyle name="Normal 3 45 2 2 3" xfId="1925" xr:uid="{00000000-0005-0000-0000-0000D0770000}"/>
    <cellStyle name="Normal 3 45 2 2 3 2" xfId="1926" xr:uid="{00000000-0005-0000-0000-0000D1770000}"/>
    <cellStyle name="Normal 3 45 2 2 3 2 2" xfId="11300" xr:uid="{00000000-0005-0000-0000-0000D2770000}"/>
    <cellStyle name="Normal 3 45 2 2 3 3" xfId="11301" xr:uid="{00000000-0005-0000-0000-0000D3770000}"/>
    <cellStyle name="Normal 3 45 2 2 4" xfId="1927" xr:uid="{00000000-0005-0000-0000-0000D4770000}"/>
    <cellStyle name="Normal 3 45 2 2 4 2" xfId="11302" xr:uid="{00000000-0005-0000-0000-0000D5770000}"/>
    <cellStyle name="Normal 3 45 2 2 5" xfId="11303" xr:uid="{00000000-0005-0000-0000-0000D6770000}"/>
    <cellStyle name="Normal 3 45 2 2_12001 - Planilha orçamentária" xfId="1928" xr:uid="{00000000-0005-0000-0000-0000D7770000}"/>
    <cellStyle name="Normal 3 45 2 3" xfId="1929" xr:uid="{00000000-0005-0000-0000-0000D8770000}"/>
    <cellStyle name="Normal 3 45 2 3 2" xfId="1930" xr:uid="{00000000-0005-0000-0000-0000D9770000}"/>
    <cellStyle name="Normal 3 45 2 3 2 2" xfId="11304" xr:uid="{00000000-0005-0000-0000-0000DA770000}"/>
    <cellStyle name="Normal 3 45 2 3 3" xfId="11305" xr:uid="{00000000-0005-0000-0000-0000DB770000}"/>
    <cellStyle name="Normal 3 45 2 4" xfId="1931" xr:uid="{00000000-0005-0000-0000-0000DC770000}"/>
    <cellStyle name="Normal 3 45 2 4 2" xfId="1932" xr:uid="{00000000-0005-0000-0000-0000DD770000}"/>
    <cellStyle name="Normal 3 45 2 4 2 2" xfId="11306" xr:uid="{00000000-0005-0000-0000-0000DE770000}"/>
    <cellStyle name="Normal 3 45 2 4 3" xfId="11307" xr:uid="{00000000-0005-0000-0000-0000DF770000}"/>
    <cellStyle name="Normal 3 45 2 5" xfId="1933" xr:uid="{00000000-0005-0000-0000-0000E0770000}"/>
    <cellStyle name="Normal 3 45 2 5 2" xfId="11308" xr:uid="{00000000-0005-0000-0000-0000E1770000}"/>
    <cellStyle name="Normal 3 45 2 6" xfId="11309" xr:uid="{00000000-0005-0000-0000-0000E2770000}"/>
    <cellStyle name="Normal 3 45 2_12001 - Planilha orçamentária" xfId="1934" xr:uid="{00000000-0005-0000-0000-0000E3770000}"/>
    <cellStyle name="Normal 3 45 3" xfId="1935" xr:uid="{00000000-0005-0000-0000-0000E4770000}"/>
    <cellStyle name="Normal 3 45 3 2" xfId="1936" xr:uid="{00000000-0005-0000-0000-0000E5770000}"/>
    <cellStyle name="Normal 3 45 3 2 2" xfId="1937" xr:uid="{00000000-0005-0000-0000-0000E6770000}"/>
    <cellStyle name="Normal 3 45 3 2 2 2" xfId="11310" xr:uid="{00000000-0005-0000-0000-0000E7770000}"/>
    <cellStyle name="Normal 3 45 3 2 3" xfId="11311" xr:uid="{00000000-0005-0000-0000-0000E8770000}"/>
    <cellStyle name="Normal 3 45 3 3" xfId="1938" xr:uid="{00000000-0005-0000-0000-0000E9770000}"/>
    <cellStyle name="Normal 3 45 3 3 2" xfId="1939" xr:uid="{00000000-0005-0000-0000-0000EA770000}"/>
    <cellStyle name="Normal 3 45 3 3 2 2" xfId="11312" xr:uid="{00000000-0005-0000-0000-0000EB770000}"/>
    <cellStyle name="Normal 3 45 3 3 3" xfId="11313" xr:uid="{00000000-0005-0000-0000-0000EC770000}"/>
    <cellStyle name="Normal 3 45 3 4" xfId="1940" xr:uid="{00000000-0005-0000-0000-0000ED770000}"/>
    <cellStyle name="Normal 3 45 3 4 2" xfId="11314" xr:uid="{00000000-0005-0000-0000-0000EE770000}"/>
    <cellStyle name="Normal 3 45 3 5" xfId="11315" xr:uid="{00000000-0005-0000-0000-0000EF770000}"/>
    <cellStyle name="Normal 3 45 3_12001 - Planilha orçamentária" xfId="1941" xr:uid="{00000000-0005-0000-0000-0000F0770000}"/>
    <cellStyle name="Normal 3 45 4" xfId="1942" xr:uid="{00000000-0005-0000-0000-0000F1770000}"/>
    <cellStyle name="Normal 3 45 4 2" xfId="1943" xr:uid="{00000000-0005-0000-0000-0000F2770000}"/>
    <cellStyle name="Normal 3 45 4 2 2" xfId="11316" xr:uid="{00000000-0005-0000-0000-0000F3770000}"/>
    <cellStyle name="Normal 3 45 4 3" xfId="11317" xr:uid="{00000000-0005-0000-0000-0000F4770000}"/>
    <cellStyle name="Normal 3 45 5" xfId="1944" xr:uid="{00000000-0005-0000-0000-0000F5770000}"/>
    <cellStyle name="Normal 3 45 5 2" xfId="1945" xr:uid="{00000000-0005-0000-0000-0000F6770000}"/>
    <cellStyle name="Normal 3 45 5 2 2" xfId="11318" xr:uid="{00000000-0005-0000-0000-0000F7770000}"/>
    <cellStyle name="Normal 3 45 5 3" xfId="11319" xr:uid="{00000000-0005-0000-0000-0000F8770000}"/>
    <cellStyle name="Normal 3 45 6" xfId="1946" xr:uid="{00000000-0005-0000-0000-0000F9770000}"/>
    <cellStyle name="Normal 3 45 6 2" xfId="11320" xr:uid="{00000000-0005-0000-0000-0000FA770000}"/>
    <cellStyle name="Normal 3 45 7" xfId="11321" xr:uid="{00000000-0005-0000-0000-0000FB770000}"/>
    <cellStyle name="Normal 3 45_12001 - Planilha orçamentária" xfId="1947" xr:uid="{00000000-0005-0000-0000-0000FC770000}"/>
    <cellStyle name="Normal 3 46" xfId="1948" xr:uid="{00000000-0005-0000-0000-0000FD770000}"/>
    <cellStyle name="Normal 3 46 2" xfId="1949" xr:uid="{00000000-0005-0000-0000-0000FE770000}"/>
    <cellStyle name="Normal 3 46 2 2" xfId="1950" xr:uid="{00000000-0005-0000-0000-0000FF770000}"/>
    <cellStyle name="Normal 3 46 2 2 2" xfId="1951" xr:uid="{00000000-0005-0000-0000-000000780000}"/>
    <cellStyle name="Normal 3 46 2 2 2 2" xfId="1952" xr:uid="{00000000-0005-0000-0000-000001780000}"/>
    <cellStyle name="Normal 3 46 2 2 2 2 2" xfId="11322" xr:uid="{00000000-0005-0000-0000-000002780000}"/>
    <cellStyle name="Normal 3 46 2 2 2 3" xfId="11323" xr:uid="{00000000-0005-0000-0000-000003780000}"/>
    <cellStyle name="Normal 3 46 2 2 3" xfId="1953" xr:uid="{00000000-0005-0000-0000-000004780000}"/>
    <cellStyle name="Normal 3 46 2 2 3 2" xfId="1954" xr:uid="{00000000-0005-0000-0000-000005780000}"/>
    <cellStyle name="Normal 3 46 2 2 3 2 2" xfId="11324" xr:uid="{00000000-0005-0000-0000-000006780000}"/>
    <cellStyle name="Normal 3 46 2 2 3 3" xfId="11325" xr:uid="{00000000-0005-0000-0000-000007780000}"/>
    <cellStyle name="Normal 3 46 2 2 4" xfId="1955" xr:uid="{00000000-0005-0000-0000-000008780000}"/>
    <cellStyle name="Normal 3 46 2 2 4 2" xfId="11326" xr:uid="{00000000-0005-0000-0000-000009780000}"/>
    <cellStyle name="Normal 3 46 2 2 5" xfId="11327" xr:uid="{00000000-0005-0000-0000-00000A780000}"/>
    <cellStyle name="Normal 3 46 2 2_12001 - Planilha orçamentária" xfId="1956" xr:uid="{00000000-0005-0000-0000-00000B780000}"/>
    <cellStyle name="Normal 3 46 2 3" xfId="1957" xr:uid="{00000000-0005-0000-0000-00000C780000}"/>
    <cellStyle name="Normal 3 46 2 3 2" xfId="1958" xr:uid="{00000000-0005-0000-0000-00000D780000}"/>
    <cellStyle name="Normal 3 46 2 3 2 2" xfId="11328" xr:uid="{00000000-0005-0000-0000-00000E780000}"/>
    <cellStyle name="Normal 3 46 2 3 3" xfId="11329" xr:uid="{00000000-0005-0000-0000-00000F780000}"/>
    <cellStyle name="Normal 3 46 2 4" xfId="1959" xr:uid="{00000000-0005-0000-0000-000010780000}"/>
    <cellStyle name="Normal 3 46 2 4 2" xfId="1960" xr:uid="{00000000-0005-0000-0000-000011780000}"/>
    <cellStyle name="Normal 3 46 2 4 2 2" xfId="11330" xr:uid="{00000000-0005-0000-0000-000012780000}"/>
    <cellStyle name="Normal 3 46 2 4 3" xfId="11331" xr:uid="{00000000-0005-0000-0000-000013780000}"/>
    <cellStyle name="Normal 3 46 2 5" xfId="1961" xr:uid="{00000000-0005-0000-0000-000014780000}"/>
    <cellStyle name="Normal 3 46 2 5 2" xfId="11332" xr:uid="{00000000-0005-0000-0000-000015780000}"/>
    <cellStyle name="Normal 3 46 2 6" xfId="11333" xr:uid="{00000000-0005-0000-0000-000016780000}"/>
    <cellStyle name="Normal 3 46 2_12001 - Planilha orçamentária" xfId="1962" xr:uid="{00000000-0005-0000-0000-000017780000}"/>
    <cellStyle name="Normal 3 46 3" xfId="1963" xr:uid="{00000000-0005-0000-0000-000018780000}"/>
    <cellStyle name="Normal 3 46 3 2" xfId="1964" xr:uid="{00000000-0005-0000-0000-000019780000}"/>
    <cellStyle name="Normal 3 46 3 2 2" xfId="1965" xr:uid="{00000000-0005-0000-0000-00001A780000}"/>
    <cellStyle name="Normal 3 46 3 2 2 2" xfId="11334" xr:uid="{00000000-0005-0000-0000-00001B780000}"/>
    <cellStyle name="Normal 3 46 3 2 3" xfId="11335" xr:uid="{00000000-0005-0000-0000-00001C780000}"/>
    <cellStyle name="Normal 3 46 3 3" xfId="1966" xr:uid="{00000000-0005-0000-0000-00001D780000}"/>
    <cellStyle name="Normal 3 46 3 3 2" xfId="1967" xr:uid="{00000000-0005-0000-0000-00001E780000}"/>
    <cellStyle name="Normal 3 46 3 3 2 2" xfId="11336" xr:uid="{00000000-0005-0000-0000-00001F780000}"/>
    <cellStyle name="Normal 3 46 3 3 3" xfId="11337" xr:uid="{00000000-0005-0000-0000-000020780000}"/>
    <cellStyle name="Normal 3 46 3 4" xfId="1968" xr:uid="{00000000-0005-0000-0000-000021780000}"/>
    <cellStyle name="Normal 3 46 3 4 2" xfId="11338" xr:uid="{00000000-0005-0000-0000-000022780000}"/>
    <cellStyle name="Normal 3 46 3 5" xfId="11339" xr:uid="{00000000-0005-0000-0000-000023780000}"/>
    <cellStyle name="Normal 3 46 3_12001 - Planilha orçamentária" xfId="1969" xr:uid="{00000000-0005-0000-0000-000024780000}"/>
    <cellStyle name="Normal 3 46 4" xfId="1970" xr:uid="{00000000-0005-0000-0000-000025780000}"/>
    <cellStyle name="Normal 3 46 4 2" xfId="1971" xr:uid="{00000000-0005-0000-0000-000026780000}"/>
    <cellStyle name="Normal 3 46 4 2 2" xfId="11340" xr:uid="{00000000-0005-0000-0000-000027780000}"/>
    <cellStyle name="Normal 3 46 4 3" xfId="11341" xr:uid="{00000000-0005-0000-0000-000028780000}"/>
    <cellStyle name="Normal 3 46 5" xfId="1972" xr:uid="{00000000-0005-0000-0000-000029780000}"/>
    <cellStyle name="Normal 3 46 5 2" xfId="1973" xr:uid="{00000000-0005-0000-0000-00002A780000}"/>
    <cellStyle name="Normal 3 46 5 2 2" xfId="11342" xr:uid="{00000000-0005-0000-0000-00002B780000}"/>
    <cellStyle name="Normal 3 46 5 3" xfId="11343" xr:uid="{00000000-0005-0000-0000-00002C780000}"/>
    <cellStyle name="Normal 3 46 6" xfId="1974" xr:uid="{00000000-0005-0000-0000-00002D780000}"/>
    <cellStyle name="Normal 3 46 6 2" xfId="11344" xr:uid="{00000000-0005-0000-0000-00002E780000}"/>
    <cellStyle name="Normal 3 46 7" xfId="11345" xr:uid="{00000000-0005-0000-0000-00002F780000}"/>
    <cellStyle name="Normal 3 46_12001 - Planilha orçamentária" xfId="1975" xr:uid="{00000000-0005-0000-0000-000030780000}"/>
    <cellStyle name="Normal 3 47" xfId="1976" xr:uid="{00000000-0005-0000-0000-000031780000}"/>
    <cellStyle name="Normal 3 47 2" xfId="1977" xr:uid="{00000000-0005-0000-0000-000032780000}"/>
    <cellStyle name="Normal 3 47 2 2" xfId="1978" xr:uid="{00000000-0005-0000-0000-000033780000}"/>
    <cellStyle name="Normal 3 47 2 2 2" xfId="1979" xr:uid="{00000000-0005-0000-0000-000034780000}"/>
    <cellStyle name="Normal 3 47 2 2 2 2" xfId="1980" xr:uid="{00000000-0005-0000-0000-000035780000}"/>
    <cellStyle name="Normal 3 47 2 2 2 2 2" xfId="11346" xr:uid="{00000000-0005-0000-0000-000036780000}"/>
    <cellStyle name="Normal 3 47 2 2 2 3" xfId="11347" xr:uid="{00000000-0005-0000-0000-000037780000}"/>
    <cellStyle name="Normal 3 47 2 2 3" xfId="1981" xr:uid="{00000000-0005-0000-0000-000038780000}"/>
    <cellStyle name="Normal 3 47 2 2 3 2" xfId="1982" xr:uid="{00000000-0005-0000-0000-000039780000}"/>
    <cellStyle name="Normal 3 47 2 2 3 2 2" xfId="11348" xr:uid="{00000000-0005-0000-0000-00003A780000}"/>
    <cellStyle name="Normal 3 47 2 2 3 3" xfId="11349" xr:uid="{00000000-0005-0000-0000-00003B780000}"/>
    <cellStyle name="Normal 3 47 2 2 4" xfId="1983" xr:uid="{00000000-0005-0000-0000-00003C780000}"/>
    <cellStyle name="Normal 3 47 2 2 4 2" xfId="11350" xr:uid="{00000000-0005-0000-0000-00003D780000}"/>
    <cellStyle name="Normal 3 47 2 2 5" xfId="11351" xr:uid="{00000000-0005-0000-0000-00003E780000}"/>
    <cellStyle name="Normal 3 47 2 2_12001 - Planilha orçamentária" xfId="1984" xr:uid="{00000000-0005-0000-0000-00003F780000}"/>
    <cellStyle name="Normal 3 47 2 3" xfId="1985" xr:uid="{00000000-0005-0000-0000-000040780000}"/>
    <cellStyle name="Normal 3 47 2 3 2" xfId="1986" xr:uid="{00000000-0005-0000-0000-000041780000}"/>
    <cellStyle name="Normal 3 47 2 3 2 2" xfId="11352" xr:uid="{00000000-0005-0000-0000-000042780000}"/>
    <cellStyle name="Normal 3 47 2 3 3" xfId="11353" xr:uid="{00000000-0005-0000-0000-000043780000}"/>
    <cellStyle name="Normal 3 47 2 4" xfId="1987" xr:uid="{00000000-0005-0000-0000-000044780000}"/>
    <cellStyle name="Normal 3 47 2 4 2" xfId="1988" xr:uid="{00000000-0005-0000-0000-000045780000}"/>
    <cellStyle name="Normal 3 47 2 4 2 2" xfId="11354" xr:uid="{00000000-0005-0000-0000-000046780000}"/>
    <cellStyle name="Normal 3 47 2 4 3" xfId="11355" xr:uid="{00000000-0005-0000-0000-000047780000}"/>
    <cellStyle name="Normal 3 47 2 5" xfId="1989" xr:uid="{00000000-0005-0000-0000-000048780000}"/>
    <cellStyle name="Normal 3 47 2 5 2" xfId="11356" xr:uid="{00000000-0005-0000-0000-000049780000}"/>
    <cellStyle name="Normal 3 47 2 6" xfId="11357" xr:uid="{00000000-0005-0000-0000-00004A780000}"/>
    <cellStyle name="Normal 3 47 2_12001 - Planilha orçamentária" xfId="1990" xr:uid="{00000000-0005-0000-0000-00004B780000}"/>
    <cellStyle name="Normal 3 47 3" xfId="1991" xr:uid="{00000000-0005-0000-0000-00004C780000}"/>
    <cellStyle name="Normal 3 47 3 2" xfId="1992" xr:uid="{00000000-0005-0000-0000-00004D780000}"/>
    <cellStyle name="Normal 3 47 3 2 2" xfId="1993" xr:uid="{00000000-0005-0000-0000-00004E780000}"/>
    <cellStyle name="Normal 3 47 3 2 2 2" xfId="11358" xr:uid="{00000000-0005-0000-0000-00004F780000}"/>
    <cellStyle name="Normal 3 47 3 2 3" xfId="11359" xr:uid="{00000000-0005-0000-0000-000050780000}"/>
    <cellStyle name="Normal 3 47 3 3" xfId="1994" xr:uid="{00000000-0005-0000-0000-000051780000}"/>
    <cellStyle name="Normal 3 47 3 3 2" xfId="1995" xr:uid="{00000000-0005-0000-0000-000052780000}"/>
    <cellStyle name="Normal 3 47 3 3 2 2" xfId="11360" xr:uid="{00000000-0005-0000-0000-000053780000}"/>
    <cellStyle name="Normal 3 47 3 3 3" xfId="11361" xr:uid="{00000000-0005-0000-0000-000054780000}"/>
    <cellStyle name="Normal 3 47 3 4" xfId="1996" xr:uid="{00000000-0005-0000-0000-000055780000}"/>
    <cellStyle name="Normal 3 47 3 4 2" xfId="11362" xr:uid="{00000000-0005-0000-0000-000056780000}"/>
    <cellStyle name="Normal 3 47 3 5" xfId="11363" xr:uid="{00000000-0005-0000-0000-000057780000}"/>
    <cellStyle name="Normal 3 47 3_12001 - Planilha orçamentária" xfId="1997" xr:uid="{00000000-0005-0000-0000-000058780000}"/>
    <cellStyle name="Normal 3 47 4" xfId="1998" xr:uid="{00000000-0005-0000-0000-000059780000}"/>
    <cellStyle name="Normal 3 47 4 2" xfId="1999" xr:uid="{00000000-0005-0000-0000-00005A780000}"/>
    <cellStyle name="Normal 3 47 4 2 2" xfId="11364" xr:uid="{00000000-0005-0000-0000-00005B780000}"/>
    <cellStyle name="Normal 3 47 4 3" xfId="11365" xr:uid="{00000000-0005-0000-0000-00005C780000}"/>
    <cellStyle name="Normal 3 47 5" xfId="2000" xr:uid="{00000000-0005-0000-0000-00005D780000}"/>
    <cellStyle name="Normal 3 47 5 2" xfId="2001" xr:uid="{00000000-0005-0000-0000-00005E780000}"/>
    <cellStyle name="Normal 3 47 5 2 2" xfId="11366" xr:uid="{00000000-0005-0000-0000-00005F780000}"/>
    <cellStyle name="Normal 3 47 5 3" xfId="11367" xr:uid="{00000000-0005-0000-0000-000060780000}"/>
    <cellStyle name="Normal 3 47 6" xfId="2002" xr:uid="{00000000-0005-0000-0000-000061780000}"/>
    <cellStyle name="Normal 3 47 6 2" xfId="11368" xr:uid="{00000000-0005-0000-0000-000062780000}"/>
    <cellStyle name="Normal 3 47 7" xfId="11369" xr:uid="{00000000-0005-0000-0000-000063780000}"/>
    <cellStyle name="Normal 3 47_12001 - Planilha orçamentária" xfId="2003" xr:uid="{00000000-0005-0000-0000-000064780000}"/>
    <cellStyle name="Normal 3 48" xfId="2004" xr:uid="{00000000-0005-0000-0000-000065780000}"/>
    <cellStyle name="Normal 3 48 2" xfId="2005" xr:uid="{00000000-0005-0000-0000-000066780000}"/>
    <cellStyle name="Normal 3 48 2 2" xfId="2006" xr:uid="{00000000-0005-0000-0000-000067780000}"/>
    <cellStyle name="Normal 3 48 2 2 2" xfId="2007" xr:uid="{00000000-0005-0000-0000-000068780000}"/>
    <cellStyle name="Normal 3 48 2 2 2 2" xfId="2008" xr:uid="{00000000-0005-0000-0000-000069780000}"/>
    <cellStyle name="Normal 3 48 2 2 2 2 2" xfId="11370" xr:uid="{00000000-0005-0000-0000-00006A780000}"/>
    <cellStyle name="Normal 3 48 2 2 2 3" xfId="11371" xr:uid="{00000000-0005-0000-0000-00006B780000}"/>
    <cellStyle name="Normal 3 48 2 2 3" xfId="2009" xr:uid="{00000000-0005-0000-0000-00006C780000}"/>
    <cellStyle name="Normal 3 48 2 2 3 2" xfId="2010" xr:uid="{00000000-0005-0000-0000-00006D780000}"/>
    <cellStyle name="Normal 3 48 2 2 3 2 2" xfId="11372" xr:uid="{00000000-0005-0000-0000-00006E780000}"/>
    <cellStyle name="Normal 3 48 2 2 3 3" xfId="11373" xr:uid="{00000000-0005-0000-0000-00006F780000}"/>
    <cellStyle name="Normal 3 48 2 2 4" xfId="2011" xr:uid="{00000000-0005-0000-0000-000070780000}"/>
    <cellStyle name="Normal 3 48 2 2 4 2" xfId="11374" xr:uid="{00000000-0005-0000-0000-000071780000}"/>
    <cellStyle name="Normal 3 48 2 2 5" xfId="11375" xr:uid="{00000000-0005-0000-0000-000072780000}"/>
    <cellStyle name="Normal 3 48 2 2_12001 - Planilha orçamentária" xfId="2012" xr:uid="{00000000-0005-0000-0000-000073780000}"/>
    <cellStyle name="Normal 3 48 2 3" xfId="2013" xr:uid="{00000000-0005-0000-0000-000074780000}"/>
    <cellStyle name="Normal 3 48 2 3 2" xfId="2014" xr:uid="{00000000-0005-0000-0000-000075780000}"/>
    <cellStyle name="Normal 3 48 2 3 2 2" xfId="11376" xr:uid="{00000000-0005-0000-0000-000076780000}"/>
    <cellStyle name="Normal 3 48 2 3 3" xfId="11377" xr:uid="{00000000-0005-0000-0000-000077780000}"/>
    <cellStyle name="Normal 3 48 2 4" xfId="2015" xr:uid="{00000000-0005-0000-0000-000078780000}"/>
    <cellStyle name="Normal 3 48 2 4 2" xfId="2016" xr:uid="{00000000-0005-0000-0000-000079780000}"/>
    <cellStyle name="Normal 3 48 2 4 2 2" xfId="11378" xr:uid="{00000000-0005-0000-0000-00007A780000}"/>
    <cellStyle name="Normal 3 48 2 4 3" xfId="11379" xr:uid="{00000000-0005-0000-0000-00007B780000}"/>
    <cellStyle name="Normal 3 48 2 5" xfId="2017" xr:uid="{00000000-0005-0000-0000-00007C780000}"/>
    <cellStyle name="Normal 3 48 2 5 2" xfId="11380" xr:uid="{00000000-0005-0000-0000-00007D780000}"/>
    <cellStyle name="Normal 3 48 2 6" xfId="11381" xr:uid="{00000000-0005-0000-0000-00007E780000}"/>
    <cellStyle name="Normal 3 48 2_12001 - Planilha orçamentária" xfId="2018" xr:uid="{00000000-0005-0000-0000-00007F780000}"/>
    <cellStyle name="Normal 3 48 3" xfId="2019" xr:uid="{00000000-0005-0000-0000-000080780000}"/>
    <cellStyle name="Normal 3 48 3 2" xfId="2020" xr:uid="{00000000-0005-0000-0000-000081780000}"/>
    <cellStyle name="Normal 3 48 3 2 2" xfId="2021" xr:uid="{00000000-0005-0000-0000-000082780000}"/>
    <cellStyle name="Normal 3 48 3 2 2 2" xfId="11382" xr:uid="{00000000-0005-0000-0000-000083780000}"/>
    <cellStyle name="Normal 3 48 3 2 3" xfId="11383" xr:uid="{00000000-0005-0000-0000-000084780000}"/>
    <cellStyle name="Normal 3 48 3 3" xfId="2022" xr:uid="{00000000-0005-0000-0000-000085780000}"/>
    <cellStyle name="Normal 3 48 3 3 2" xfId="2023" xr:uid="{00000000-0005-0000-0000-000086780000}"/>
    <cellStyle name="Normal 3 48 3 3 2 2" xfId="11384" xr:uid="{00000000-0005-0000-0000-000087780000}"/>
    <cellStyle name="Normal 3 48 3 3 3" xfId="11385" xr:uid="{00000000-0005-0000-0000-000088780000}"/>
    <cellStyle name="Normal 3 48 3 4" xfId="2024" xr:uid="{00000000-0005-0000-0000-000089780000}"/>
    <cellStyle name="Normal 3 48 3 4 2" xfId="11386" xr:uid="{00000000-0005-0000-0000-00008A780000}"/>
    <cellStyle name="Normal 3 48 3 5" xfId="11387" xr:uid="{00000000-0005-0000-0000-00008B780000}"/>
    <cellStyle name="Normal 3 48 3_12001 - Planilha orçamentária" xfId="2025" xr:uid="{00000000-0005-0000-0000-00008C780000}"/>
    <cellStyle name="Normal 3 48 4" xfId="2026" xr:uid="{00000000-0005-0000-0000-00008D780000}"/>
    <cellStyle name="Normal 3 48 4 2" xfId="2027" xr:uid="{00000000-0005-0000-0000-00008E780000}"/>
    <cellStyle name="Normal 3 48 4 2 2" xfId="11388" xr:uid="{00000000-0005-0000-0000-00008F780000}"/>
    <cellStyle name="Normal 3 48 4 3" xfId="11389" xr:uid="{00000000-0005-0000-0000-000090780000}"/>
    <cellStyle name="Normal 3 48 5" xfId="2028" xr:uid="{00000000-0005-0000-0000-000091780000}"/>
    <cellStyle name="Normal 3 48 5 2" xfId="2029" xr:uid="{00000000-0005-0000-0000-000092780000}"/>
    <cellStyle name="Normal 3 48 5 2 2" xfId="11390" xr:uid="{00000000-0005-0000-0000-000093780000}"/>
    <cellStyle name="Normal 3 48 5 3" xfId="11391" xr:uid="{00000000-0005-0000-0000-000094780000}"/>
    <cellStyle name="Normal 3 48 6" xfId="2030" xr:uid="{00000000-0005-0000-0000-000095780000}"/>
    <cellStyle name="Normal 3 48 6 2" xfId="11392" xr:uid="{00000000-0005-0000-0000-000096780000}"/>
    <cellStyle name="Normal 3 48 7" xfId="11393" xr:uid="{00000000-0005-0000-0000-000097780000}"/>
    <cellStyle name="Normal 3 48_12001 - Planilha orçamentária" xfId="2031" xr:uid="{00000000-0005-0000-0000-000098780000}"/>
    <cellStyle name="Normal 3 49" xfId="2032" xr:uid="{00000000-0005-0000-0000-000099780000}"/>
    <cellStyle name="Normal 3 49 2" xfId="2033" xr:uid="{00000000-0005-0000-0000-00009A780000}"/>
    <cellStyle name="Normal 3 49 2 2" xfId="2034" xr:uid="{00000000-0005-0000-0000-00009B780000}"/>
    <cellStyle name="Normal 3 49 2 2 2" xfId="2035" xr:uid="{00000000-0005-0000-0000-00009C780000}"/>
    <cellStyle name="Normal 3 49 2 2 2 2" xfId="2036" xr:uid="{00000000-0005-0000-0000-00009D780000}"/>
    <cellStyle name="Normal 3 49 2 2 2 2 2" xfId="11394" xr:uid="{00000000-0005-0000-0000-00009E780000}"/>
    <cellStyle name="Normal 3 49 2 2 2 3" xfId="11395" xr:uid="{00000000-0005-0000-0000-00009F780000}"/>
    <cellStyle name="Normal 3 49 2 2 3" xfId="2037" xr:uid="{00000000-0005-0000-0000-0000A0780000}"/>
    <cellStyle name="Normal 3 49 2 2 3 2" xfId="2038" xr:uid="{00000000-0005-0000-0000-0000A1780000}"/>
    <cellStyle name="Normal 3 49 2 2 3 2 2" xfId="11396" xr:uid="{00000000-0005-0000-0000-0000A2780000}"/>
    <cellStyle name="Normal 3 49 2 2 3 3" xfId="11397" xr:uid="{00000000-0005-0000-0000-0000A3780000}"/>
    <cellStyle name="Normal 3 49 2 2 4" xfId="2039" xr:uid="{00000000-0005-0000-0000-0000A4780000}"/>
    <cellStyle name="Normal 3 49 2 2 4 2" xfId="11398" xr:uid="{00000000-0005-0000-0000-0000A5780000}"/>
    <cellStyle name="Normal 3 49 2 2 5" xfId="11399" xr:uid="{00000000-0005-0000-0000-0000A6780000}"/>
    <cellStyle name="Normal 3 49 2 2_12001 - Planilha orçamentária" xfId="2040" xr:uid="{00000000-0005-0000-0000-0000A7780000}"/>
    <cellStyle name="Normal 3 49 2 3" xfId="2041" xr:uid="{00000000-0005-0000-0000-0000A8780000}"/>
    <cellStyle name="Normal 3 49 2 3 2" xfId="2042" xr:uid="{00000000-0005-0000-0000-0000A9780000}"/>
    <cellStyle name="Normal 3 49 2 3 2 2" xfId="11400" xr:uid="{00000000-0005-0000-0000-0000AA780000}"/>
    <cellStyle name="Normal 3 49 2 3 3" xfId="11401" xr:uid="{00000000-0005-0000-0000-0000AB780000}"/>
    <cellStyle name="Normal 3 49 2 4" xfId="2043" xr:uid="{00000000-0005-0000-0000-0000AC780000}"/>
    <cellStyle name="Normal 3 49 2 4 2" xfId="2044" xr:uid="{00000000-0005-0000-0000-0000AD780000}"/>
    <cellStyle name="Normal 3 49 2 4 2 2" xfId="11402" xr:uid="{00000000-0005-0000-0000-0000AE780000}"/>
    <cellStyle name="Normal 3 49 2 4 3" xfId="11403" xr:uid="{00000000-0005-0000-0000-0000AF780000}"/>
    <cellStyle name="Normal 3 49 2 5" xfId="2045" xr:uid="{00000000-0005-0000-0000-0000B0780000}"/>
    <cellStyle name="Normal 3 49 2 5 2" xfId="11404" xr:uid="{00000000-0005-0000-0000-0000B1780000}"/>
    <cellStyle name="Normal 3 49 2 6" xfId="11405" xr:uid="{00000000-0005-0000-0000-0000B2780000}"/>
    <cellStyle name="Normal 3 49 2_12001 - Planilha orçamentária" xfId="2046" xr:uid="{00000000-0005-0000-0000-0000B3780000}"/>
    <cellStyle name="Normal 3 49 3" xfId="2047" xr:uid="{00000000-0005-0000-0000-0000B4780000}"/>
    <cellStyle name="Normal 3 49 3 2" xfId="2048" xr:uid="{00000000-0005-0000-0000-0000B5780000}"/>
    <cellStyle name="Normal 3 49 3 2 2" xfId="2049" xr:uid="{00000000-0005-0000-0000-0000B6780000}"/>
    <cellStyle name="Normal 3 49 3 2 2 2" xfId="11406" xr:uid="{00000000-0005-0000-0000-0000B7780000}"/>
    <cellStyle name="Normal 3 49 3 2 3" xfId="11407" xr:uid="{00000000-0005-0000-0000-0000B8780000}"/>
    <cellStyle name="Normal 3 49 3 3" xfId="2050" xr:uid="{00000000-0005-0000-0000-0000B9780000}"/>
    <cellStyle name="Normal 3 49 3 3 2" xfId="2051" xr:uid="{00000000-0005-0000-0000-0000BA780000}"/>
    <cellStyle name="Normal 3 49 3 3 2 2" xfId="11408" xr:uid="{00000000-0005-0000-0000-0000BB780000}"/>
    <cellStyle name="Normal 3 49 3 3 3" xfId="11409" xr:uid="{00000000-0005-0000-0000-0000BC780000}"/>
    <cellStyle name="Normal 3 49 3 4" xfId="2052" xr:uid="{00000000-0005-0000-0000-0000BD780000}"/>
    <cellStyle name="Normal 3 49 3 4 2" xfId="11410" xr:uid="{00000000-0005-0000-0000-0000BE780000}"/>
    <cellStyle name="Normal 3 49 3 5" xfId="11411" xr:uid="{00000000-0005-0000-0000-0000BF780000}"/>
    <cellStyle name="Normal 3 49 3_12001 - Planilha orçamentária" xfId="2053" xr:uid="{00000000-0005-0000-0000-0000C0780000}"/>
    <cellStyle name="Normal 3 49 4" xfId="2054" xr:uid="{00000000-0005-0000-0000-0000C1780000}"/>
    <cellStyle name="Normal 3 49 4 2" xfId="2055" xr:uid="{00000000-0005-0000-0000-0000C2780000}"/>
    <cellStyle name="Normal 3 49 4 2 2" xfId="11412" xr:uid="{00000000-0005-0000-0000-0000C3780000}"/>
    <cellStyle name="Normal 3 49 4 3" xfId="11413" xr:uid="{00000000-0005-0000-0000-0000C4780000}"/>
    <cellStyle name="Normal 3 49 5" xfId="2056" xr:uid="{00000000-0005-0000-0000-0000C5780000}"/>
    <cellStyle name="Normal 3 49 5 2" xfId="2057" xr:uid="{00000000-0005-0000-0000-0000C6780000}"/>
    <cellStyle name="Normal 3 49 5 2 2" xfId="11414" xr:uid="{00000000-0005-0000-0000-0000C7780000}"/>
    <cellStyle name="Normal 3 49 5 3" xfId="11415" xr:uid="{00000000-0005-0000-0000-0000C8780000}"/>
    <cellStyle name="Normal 3 49 6" xfId="2058" xr:uid="{00000000-0005-0000-0000-0000C9780000}"/>
    <cellStyle name="Normal 3 49 6 2" xfId="11416" xr:uid="{00000000-0005-0000-0000-0000CA780000}"/>
    <cellStyle name="Normal 3 49 7" xfId="11417" xr:uid="{00000000-0005-0000-0000-0000CB780000}"/>
    <cellStyle name="Normal 3 49_12001 - Planilha orçamentária" xfId="2059" xr:uid="{00000000-0005-0000-0000-0000CC780000}"/>
    <cellStyle name="Normal 3 5" xfId="2060" xr:uid="{00000000-0005-0000-0000-0000CD780000}"/>
    <cellStyle name="Normal 3 5 10" xfId="11418" xr:uid="{00000000-0005-0000-0000-0000CE780000}"/>
    <cellStyle name="Normal 3 5 10 2" xfId="11419" xr:uid="{00000000-0005-0000-0000-0000CF780000}"/>
    <cellStyle name="Normal 3 5 11" xfId="11420" xr:uid="{00000000-0005-0000-0000-0000D0780000}"/>
    <cellStyle name="Normal 3 5 2" xfId="11421" xr:uid="{00000000-0005-0000-0000-0000D1780000}"/>
    <cellStyle name="Normal 3 5 2 2" xfId="11422" xr:uid="{00000000-0005-0000-0000-0000D2780000}"/>
    <cellStyle name="Normal 3 5 3" xfId="11423" xr:uid="{00000000-0005-0000-0000-0000D3780000}"/>
    <cellStyle name="Normal 3 5 3 2" xfId="11424" xr:uid="{00000000-0005-0000-0000-0000D4780000}"/>
    <cellStyle name="Normal 3 5 4" xfId="11425" xr:uid="{00000000-0005-0000-0000-0000D5780000}"/>
    <cellStyle name="Normal 3 5 4 2" xfId="11426" xr:uid="{00000000-0005-0000-0000-0000D6780000}"/>
    <cellStyle name="Normal 3 5 5" xfId="11427" xr:uid="{00000000-0005-0000-0000-0000D7780000}"/>
    <cellStyle name="Normal 3 5 5 2" xfId="11428" xr:uid="{00000000-0005-0000-0000-0000D8780000}"/>
    <cellStyle name="Normal 3 5 6" xfId="11429" xr:uid="{00000000-0005-0000-0000-0000D9780000}"/>
    <cellStyle name="Normal 3 5 6 2" xfId="11430" xr:uid="{00000000-0005-0000-0000-0000DA780000}"/>
    <cellStyle name="Normal 3 5 7" xfId="11431" xr:uid="{00000000-0005-0000-0000-0000DB780000}"/>
    <cellStyle name="Normal 3 5 7 2" xfId="11432" xr:uid="{00000000-0005-0000-0000-0000DC780000}"/>
    <cellStyle name="Normal 3 5 8" xfId="11433" xr:uid="{00000000-0005-0000-0000-0000DD780000}"/>
    <cellStyle name="Normal 3 5 8 2" xfId="11434" xr:uid="{00000000-0005-0000-0000-0000DE780000}"/>
    <cellStyle name="Normal 3 5 9" xfId="11435" xr:uid="{00000000-0005-0000-0000-0000DF780000}"/>
    <cellStyle name="Normal 3 5 9 2" xfId="11436" xr:uid="{00000000-0005-0000-0000-0000E0780000}"/>
    <cellStyle name="Normal 3 50" xfId="2061" xr:uid="{00000000-0005-0000-0000-0000E1780000}"/>
    <cellStyle name="Normal 3 50 2" xfId="2062" xr:uid="{00000000-0005-0000-0000-0000E2780000}"/>
    <cellStyle name="Normal 3 50 2 2" xfId="2063" xr:uid="{00000000-0005-0000-0000-0000E3780000}"/>
    <cellStyle name="Normal 3 50 2 2 2" xfId="2064" xr:uid="{00000000-0005-0000-0000-0000E4780000}"/>
    <cellStyle name="Normal 3 50 2 2 2 2" xfId="2065" xr:uid="{00000000-0005-0000-0000-0000E5780000}"/>
    <cellStyle name="Normal 3 50 2 2 2 2 2" xfId="11437" xr:uid="{00000000-0005-0000-0000-0000E6780000}"/>
    <cellStyle name="Normal 3 50 2 2 2 3" xfId="11438" xr:uid="{00000000-0005-0000-0000-0000E7780000}"/>
    <cellStyle name="Normal 3 50 2 2 3" xfId="2066" xr:uid="{00000000-0005-0000-0000-0000E8780000}"/>
    <cellStyle name="Normal 3 50 2 2 3 2" xfId="2067" xr:uid="{00000000-0005-0000-0000-0000E9780000}"/>
    <cellStyle name="Normal 3 50 2 2 3 2 2" xfId="11439" xr:uid="{00000000-0005-0000-0000-0000EA780000}"/>
    <cellStyle name="Normal 3 50 2 2 3 3" xfId="11440" xr:uid="{00000000-0005-0000-0000-0000EB780000}"/>
    <cellStyle name="Normal 3 50 2 2 4" xfId="2068" xr:uid="{00000000-0005-0000-0000-0000EC780000}"/>
    <cellStyle name="Normal 3 50 2 2 4 2" xfId="11441" xr:uid="{00000000-0005-0000-0000-0000ED780000}"/>
    <cellStyle name="Normal 3 50 2 2 5" xfId="11442" xr:uid="{00000000-0005-0000-0000-0000EE780000}"/>
    <cellStyle name="Normal 3 50 2 2_12001 - Planilha orçamentária" xfId="2069" xr:uid="{00000000-0005-0000-0000-0000EF780000}"/>
    <cellStyle name="Normal 3 50 2 3" xfId="2070" xr:uid="{00000000-0005-0000-0000-0000F0780000}"/>
    <cellStyle name="Normal 3 50 2 3 2" xfId="2071" xr:uid="{00000000-0005-0000-0000-0000F1780000}"/>
    <cellStyle name="Normal 3 50 2 3 2 2" xfId="11443" xr:uid="{00000000-0005-0000-0000-0000F2780000}"/>
    <cellStyle name="Normal 3 50 2 3 3" xfId="11444" xr:uid="{00000000-0005-0000-0000-0000F3780000}"/>
    <cellStyle name="Normal 3 50 2 4" xfId="2072" xr:uid="{00000000-0005-0000-0000-0000F4780000}"/>
    <cellStyle name="Normal 3 50 2 4 2" xfId="2073" xr:uid="{00000000-0005-0000-0000-0000F5780000}"/>
    <cellStyle name="Normal 3 50 2 4 2 2" xfId="11445" xr:uid="{00000000-0005-0000-0000-0000F6780000}"/>
    <cellStyle name="Normal 3 50 2 4 3" xfId="11446" xr:uid="{00000000-0005-0000-0000-0000F7780000}"/>
    <cellStyle name="Normal 3 50 2 5" xfId="2074" xr:uid="{00000000-0005-0000-0000-0000F8780000}"/>
    <cellStyle name="Normal 3 50 2 5 2" xfId="11447" xr:uid="{00000000-0005-0000-0000-0000F9780000}"/>
    <cellStyle name="Normal 3 50 2 6" xfId="11448" xr:uid="{00000000-0005-0000-0000-0000FA780000}"/>
    <cellStyle name="Normal 3 50 2_12001 - Planilha orçamentária" xfId="2075" xr:uid="{00000000-0005-0000-0000-0000FB780000}"/>
    <cellStyle name="Normal 3 50 3" xfId="2076" xr:uid="{00000000-0005-0000-0000-0000FC780000}"/>
    <cellStyle name="Normal 3 50 3 2" xfId="2077" xr:uid="{00000000-0005-0000-0000-0000FD780000}"/>
    <cellStyle name="Normal 3 50 3 2 2" xfId="2078" xr:uid="{00000000-0005-0000-0000-0000FE780000}"/>
    <cellStyle name="Normal 3 50 3 2 2 2" xfId="11449" xr:uid="{00000000-0005-0000-0000-0000FF780000}"/>
    <cellStyle name="Normal 3 50 3 2 3" xfId="11450" xr:uid="{00000000-0005-0000-0000-000000790000}"/>
    <cellStyle name="Normal 3 50 3 3" xfId="2079" xr:uid="{00000000-0005-0000-0000-000001790000}"/>
    <cellStyle name="Normal 3 50 3 3 2" xfId="2080" xr:uid="{00000000-0005-0000-0000-000002790000}"/>
    <cellStyle name="Normal 3 50 3 3 2 2" xfId="11451" xr:uid="{00000000-0005-0000-0000-000003790000}"/>
    <cellStyle name="Normal 3 50 3 3 3" xfId="11452" xr:uid="{00000000-0005-0000-0000-000004790000}"/>
    <cellStyle name="Normal 3 50 3 4" xfId="2081" xr:uid="{00000000-0005-0000-0000-000005790000}"/>
    <cellStyle name="Normal 3 50 3 4 2" xfId="11453" xr:uid="{00000000-0005-0000-0000-000006790000}"/>
    <cellStyle name="Normal 3 50 3 5" xfId="11454" xr:uid="{00000000-0005-0000-0000-000007790000}"/>
    <cellStyle name="Normal 3 50 3_12001 - Planilha orçamentária" xfId="2082" xr:uid="{00000000-0005-0000-0000-000008790000}"/>
    <cellStyle name="Normal 3 50 4" xfId="2083" xr:uid="{00000000-0005-0000-0000-000009790000}"/>
    <cellStyle name="Normal 3 50 4 2" xfId="2084" xr:uid="{00000000-0005-0000-0000-00000A790000}"/>
    <cellStyle name="Normal 3 50 4 2 2" xfId="11455" xr:uid="{00000000-0005-0000-0000-00000B790000}"/>
    <cellStyle name="Normal 3 50 4 3" xfId="11456" xr:uid="{00000000-0005-0000-0000-00000C790000}"/>
    <cellStyle name="Normal 3 50 5" xfId="2085" xr:uid="{00000000-0005-0000-0000-00000D790000}"/>
    <cellStyle name="Normal 3 50 5 2" xfId="2086" xr:uid="{00000000-0005-0000-0000-00000E790000}"/>
    <cellStyle name="Normal 3 50 5 2 2" xfId="11457" xr:uid="{00000000-0005-0000-0000-00000F790000}"/>
    <cellStyle name="Normal 3 50 5 3" xfId="11458" xr:uid="{00000000-0005-0000-0000-000010790000}"/>
    <cellStyle name="Normal 3 50 6" xfId="2087" xr:uid="{00000000-0005-0000-0000-000011790000}"/>
    <cellStyle name="Normal 3 50 6 2" xfId="11459" xr:uid="{00000000-0005-0000-0000-000012790000}"/>
    <cellStyle name="Normal 3 50 7" xfId="11460" xr:uid="{00000000-0005-0000-0000-000013790000}"/>
    <cellStyle name="Normal 3 50_12001 - Planilha orçamentária" xfId="2088" xr:uid="{00000000-0005-0000-0000-000014790000}"/>
    <cellStyle name="Normal 3 51" xfId="2089" xr:uid="{00000000-0005-0000-0000-000015790000}"/>
    <cellStyle name="Normal 3 51 2" xfId="2090" xr:uid="{00000000-0005-0000-0000-000016790000}"/>
    <cellStyle name="Normal 3 51 2 2" xfId="2091" xr:uid="{00000000-0005-0000-0000-000017790000}"/>
    <cellStyle name="Normal 3 51 2 2 2" xfId="2092" xr:uid="{00000000-0005-0000-0000-000018790000}"/>
    <cellStyle name="Normal 3 51 2 2 2 2" xfId="2093" xr:uid="{00000000-0005-0000-0000-000019790000}"/>
    <cellStyle name="Normal 3 51 2 2 2 2 2" xfId="11461" xr:uid="{00000000-0005-0000-0000-00001A790000}"/>
    <cellStyle name="Normal 3 51 2 2 2 3" xfId="11462" xr:uid="{00000000-0005-0000-0000-00001B790000}"/>
    <cellStyle name="Normal 3 51 2 2 3" xfId="2094" xr:uid="{00000000-0005-0000-0000-00001C790000}"/>
    <cellStyle name="Normal 3 51 2 2 3 2" xfId="2095" xr:uid="{00000000-0005-0000-0000-00001D790000}"/>
    <cellStyle name="Normal 3 51 2 2 3 2 2" xfId="11463" xr:uid="{00000000-0005-0000-0000-00001E790000}"/>
    <cellStyle name="Normal 3 51 2 2 3 3" xfId="11464" xr:uid="{00000000-0005-0000-0000-00001F790000}"/>
    <cellStyle name="Normal 3 51 2 2 4" xfId="2096" xr:uid="{00000000-0005-0000-0000-000020790000}"/>
    <cellStyle name="Normal 3 51 2 2 4 2" xfId="11465" xr:uid="{00000000-0005-0000-0000-000021790000}"/>
    <cellStyle name="Normal 3 51 2 2 5" xfId="11466" xr:uid="{00000000-0005-0000-0000-000022790000}"/>
    <cellStyle name="Normal 3 51 2 2_12001 - Planilha orçamentária" xfId="2097" xr:uid="{00000000-0005-0000-0000-000023790000}"/>
    <cellStyle name="Normal 3 51 2 3" xfId="2098" xr:uid="{00000000-0005-0000-0000-000024790000}"/>
    <cellStyle name="Normal 3 51 2 3 2" xfId="2099" xr:uid="{00000000-0005-0000-0000-000025790000}"/>
    <cellStyle name="Normal 3 51 2 3 2 2" xfId="11467" xr:uid="{00000000-0005-0000-0000-000026790000}"/>
    <cellStyle name="Normal 3 51 2 3 3" xfId="11468" xr:uid="{00000000-0005-0000-0000-000027790000}"/>
    <cellStyle name="Normal 3 51 2 4" xfId="2100" xr:uid="{00000000-0005-0000-0000-000028790000}"/>
    <cellStyle name="Normal 3 51 2 4 2" xfId="2101" xr:uid="{00000000-0005-0000-0000-000029790000}"/>
    <cellStyle name="Normal 3 51 2 4 2 2" xfId="11469" xr:uid="{00000000-0005-0000-0000-00002A790000}"/>
    <cellStyle name="Normal 3 51 2 4 3" xfId="11470" xr:uid="{00000000-0005-0000-0000-00002B790000}"/>
    <cellStyle name="Normal 3 51 2 5" xfId="2102" xr:uid="{00000000-0005-0000-0000-00002C790000}"/>
    <cellStyle name="Normal 3 51 2 5 2" xfId="11471" xr:uid="{00000000-0005-0000-0000-00002D790000}"/>
    <cellStyle name="Normal 3 51 2 6" xfId="11472" xr:uid="{00000000-0005-0000-0000-00002E790000}"/>
    <cellStyle name="Normal 3 51 2_12001 - Planilha orçamentária" xfId="2103" xr:uid="{00000000-0005-0000-0000-00002F790000}"/>
    <cellStyle name="Normal 3 51 3" xfId="2104" xr:uid="{00000000-0005-0000-0000-000030790000}"/>
    <cellStyle name="Normal 3 51 3 2" xfId="2105" xr:uid="{00000000-0005-0000-0000-000031790000}"/>
    <cellStyle name="Normal 3 51 3 2 2" xfId="2106" xr:uid="{00000000-0005-0000-0000-000032790000}"/>
    <cellStyle name="Normal 3 51 3 2 2 2" xfId="11473" xr:uid="{00000000-0005-0000-0000-000033790000}"/>
    <cellStyle name="Normal 3 51 3 2 3" xfId="11474" xr:uid="{00000000-0005-0000-0000-000034790000}"/>
    <cellStyle name="Normal 3 51 3 3" xfId="2107" xr:uid="{00000000-0005-0000-0000-000035790000}"/>
    <cellStyle name="Normal 3 51 3 3 2" xfId="2108" xr:uid="{00000000-0005-0000-0000-000036790000}"/>
    <cellStyle name="Normal 3 51 3 3 2 2" xfId="11475" xr:uid="{00000000-0005-0000-0000-000037790000}"/>
    <cellStyle name="Normal 3 51 3 3 3" xfId="11476" xr:uid="{00000000-0005-0000-0000-000038790000}"/>
    <cellStyle name="Normal 3 51 3 4" xfId="2109" xr:uid="{00000000-0005-0000-0000-000039790000}"/>
    <cellStyle name="Normal 3 51 3 4 2" xfId="11477" xr:uid="{00000000-0005-0000-0000-00003A790000}"/>
    <cellStyle name="Normal 3 51 3 5" xfId="11478" xr:uid="{00000000-0005-0000-0000-00003B790000}"/>
    <cellStyle name="Normal 3 51 3_12001 - Planilha orçamentária" xfId="2110" xr:uid="{00000000-0005-0000-0000-00003C790000}"/>
    <cellStyle name="Normal 3 51 4" xfId="2111" xr:uid="{00000000-0005-0000-0000-00003D790000}"/>
    <cellStyle name="Normal 3 51 4 2" xfId="2112" xr:uid="{00000000-0005-0000-0000-00003E790000}"/>
    <cellStyle name="Normal 3 51 4 2 2" xfId="11479" xr:uid="{00000000-0005-0000-0000-00003F790000}"/>
    <cellStyle name="Normal 3 51 4 3" xfId="11480" xr:uid="{00000000-0005-0000-0000-000040790000}"/>
    <cellStyle name="Normal 3 51 5" xfId="2113" xr:uid="{00000000-0005-0000-0000-000041790000}"/>
    <cellStyle name="Normal 3 51 5 2" xfId="2114" xr:uid="{00000000-0005-0000-0000-000042790000}"/>
    <cellStyle name="Normal 3 51 5 2 2" xfId="11481" xr:uid="{00000000-0005-0000-0000-000043790000}"/>
    <cellStyle name="Normal 3 51 5 3" xfId="11482" xr:uid="{00000000-0005-0000-0000-000044790000}"/>
    <cellStyle name="Normal 3 51 6" xfId="2115" xr:uid="{00000000-0005-0000-0000-000045790000}"/>
    <cellStyle name="Normal 3 51 6 2" xfId="11483" xr:uid="{00000000-0005-0000-0000-000046790000}"/>
    <cellStyle name="Normal 3 51 7" xfId="11484" xr:uid="{00000000-0005-0000-0000-000047790000}"/>
    <cellStyle name="Normal 3 51_12001 - Planilha orçamentária" xfId="2116" xr:uid="{00000000-0005-0000-0000-000048790000}"/>
    <cellStyle name="Normal 3 52" xfId="2117" xr:uid="{00000000-0005-0000-0000-000049790000}"/>
    <cellStyle name="Normal 3 52 2" xfId="2118" xr:uid="{00000000-0005-0000-0000-00004A790000}"/>
    <cellStyle name="Normal 3 52 2 2" xfId="2119" xr:uid="{00000000-0005-0000-0000-00004B790000}"/>
    <cellStyle name="Normal 3 52 2 2 2" xfId="2120" xr:uid="{00000000-0005-0000-0000-00004C790000}"/>
    <cellStyle name="Normal 3 52 2 2 2 2" xfId="2121" xr:uid="{00000000-0005-0000-0000-00004D790000}"/>
    <cellStyle name="Normal 3 52 2 2 2 2 2" xfId="11485" xr:uid="{00000000-0005-0000-0000-00004E790000}"/>
    <cellStyle name="Normal 3 52 2 2 2 3" xfId="11486" xr:uid="{00000000-0005-0000-0000-00004F790000}"/>
    <cellStyle name="Normal 3 52 2 2 3" xfId="2122" xr:uid="{00000000-0005-0000-0000-000050790000}"/>
    <cellStyle name="Normal 3 52 2 2 3 2" xfId="2123" xr:uid="{00000000-0005-0000-0000-000051790000}"/>
    <cellStyle name="Normal 3 52 2 2 3 2 2" xfId="11487" xr:uid="{00000000-0005-0000-0000-000052790000}"/>
    <cellStyle name="Normal 3 52 2 2 3 3" xfId="11488" xr:uid="{00000000-0005-0000-0000-000053790000}"/>
    <cellStyle name="Normal 3 52 2 2 4" xfId="2124" xr:uid="{00000000-0005-0000-0000-000054790000}"/>
    <cellStyle name="Normal 3 52 2 2 4 2" xfId="11489" xr:uid="{00000000-0005-0000-0000-000055790000}"/>
    <cellStyle name="Normal 3 52 2 2 5" xfId="11490" xr:uid="{00000000-0005-0000-0000-000056790000}"/>
    <cellStyle name="Normal 3 52 2 2_12001 - Planilha orçamentária" xfId="2125" xr:uid="{00000000-0005-0000-0000-000057790000}"/>
    <cellStyle name="Normal 3 52 2 3" xfId="2126" xr:uid="{00000000-0005-0000-0000-000058790000}"/>
    <cellStyle name="Normal 3 52 2 3 2" xfId="2127" xr:uid="{00000000-0005-0000-0000-000059790000}"/>
    <cellStyle name="Normal 3 52 2 3 2 2" xfId="11491" xr:uid="{00000000-0005-0000-0000-00005A790000}"/>
    <cellStyle name="Normal 3 52 2 3 3" xfId="11492" xr:uid="{00000000-0005-0000-0000-00005B790000}"/>
    <cellStyle name="Normal 3 52 2 4" xfId="2128" xr:uid="{00000000-0005-0000-0000-00005C790000}"/>
    <cellStyle name="Normal 3 52 2 4 2" xfId="2129" xr:uid="{00000000-0005-0000-0000-00005D790000}"/>
    <cellStyle name="Normal 3 52 2 4 2 2" xfId="11493" xr:uid="{00000000-0005-0000-0000-00005E790000}"/>
    <cellStyle name="Normal 3 52 2 4 3" xfId="11494" xr:uid="{00000000-0005-0000-0000-00005F790000}"/>
    <cellStyle name="Normal 3 52 2 5" xfId="2130" xr:uid="{00000000-0005-0000-0000-000060790000}"/>
    <cellStyle name="Normal 3 52 2 5 2" xfId="11495" xr:uid="{00000000-0005-0000-0000-000061790000}"/>
    <cellStyle name="Normal 3 52 2 6" xfId="11496" xr:uid="{00000000-0005-0000-0000-000062790000}"/>
    <cellStyle name="Normal 3 52 2_12001 - Planilha orçamentária" xfId="2131" xr:uid="{00000000-0005-0000-0000-000063790000}"/>
    <cellStyle name="Normal 3 52 3" xfId="2132" xr:uid="{00000000-0005-0000-0000-000064790000}"/>
    <cellStyle name="Normal 3 52 3 2" xfId="2133" xr:uid="{00000000-0005-0000-0000-000065790000}"/>
    <cellStyle name="Normal 3 52 3 2 2" xfId="2134" xr:uid="{00000000-0005-0000-0000-000066790000}"/>
    <cellStyle name="Normal 3 52 3 2 2 2" xfId="11497" xr:uid="{00000000-0005-0000-0000-000067790000}"/>
    <cellStyle name="Normal 3 52 3 2 3" xfId="11498" xr:uid="{00000000-0005-0000-0000-000068790000}"/>
    <cellStyle name="Normal 3 52 3 3" xfId="2135" xr:uid="{00000000-0005-0000-0000-000069790000}"/>
    <cellStyle name="Normal 3 52 3 3 2" xfId="2136" xr:uid="{00000000-0005-0000-0000-00006A790000}"/>
    <cellStyle name="Normal 3 52 3 3 2 2" xfId="11499" xr:uid="{00000000-0005-0000-0000-00006B790000}"/>
    <cellStyle name="Normal 3 52 3 3 3" xfId="11500" xr:uid="{00000000-0005-0000-0000-00006C790000}"/>
    <cellStyle name="Normal 3 52 3 4" xfId="2137" xr:uid="{00000000-0005-0000-0000-00006D790000}"/>
    <cellStyle name="Normal 3 52 3 4 2" xfId="11501" xr:uid="{00000000-0005-0000-0000-00006E790000}"/>
    <cellStyle name="Normal 3 52 3 5" xfId="11502" xr:uid="{00000000-0005-0000-0000-00006F790000}"/>
    <cellStyle name="Normal 3 52 3_12001 - Planilha orçamentária" xfId="2138" xr:uid="{00000000-0005-0000-0000-000070790000}"/>
    <cellStyle name="Normal 3 52 4" xfId="2139" xr:uid="{00000000-0005-0000-0000-000071790000}"/>
    <cellStyle name="Normal 3 52 4 2" xfId="2140" xr:uid="{00000000-0005-0000-0000-000072790000}"/>
    <cellStyle name="Normal 3 52 4 2 2" xfId="11503" xr:uid="{00000000-0005-0000-0000-000073790000}"/>
    <cellStyle name="Normal 3 52 4 3" xfId="11504" xr:uid="{00000000-0005-0000-0000-000074790000}"/>
    <cellStyle name="Normal 3 52 5" xfId="2141" xr:uid="{00000000-0005-0000-0000-000075790000}"/>
    <cellStyle name="Normal 3 52 5 2" xfId="2142" xr:uid="{00000000-0005-0000-0000-000076790000}"/>
    <cellStyle name="Normal 3 52 5 2 2" xfId="11505" xr:uid="{00000000-0005-0000-0000-000077790000}"/>
    <cellStyle name="Normal 3 52 5 3" xfId="11506" xr:uid="{00000000-0005-0000-0000-000078790000}"/>
    <cellStyle name="Normal 3 52 6" xfId="2143" xr:uid="{00000000-0005-0000-0000-000079790000}"/>
    <cellStyle name="Normal 3 52 6 2" xfId="11507" xr:uid="{00000000-0005-0000-0000-00007A790000}"/>
    <cellStyle name="Normal 3 52 7" xfId="11508" xr:uid="{00000000-0005-0000-0000-00007B790000}"/>
    <cellStyle name="Normal 3 52_12001 - Planilha orçamentária" xfId="2144" xr:uid="{00000000-0005-0000-0000-00007C790000}"/>
    <cellStyle name="Normal 3 53" xfId="2145" xr:uid="{00000000-0005-0000-0000-00007D790000}"/>
    <cellStyle name="Normal 3 53 2" xfId="2146" xr:uid="{00000000-0005-0000-0000-00007E790000}"/>
    <cellStyle name="Normal 3 53 2 2" xfId="2147" xr:uid="{00000000-0005-0000-0000-00007F790000}"/>
    <cellStyle name="Normal 3 53 2 2 2" xfId="2148" xr:uid="{00000000-0005-0000-0000-000080790000}"/>
    <cellStyle name="Normal 3 53 2 2 2 2" xfId="2149" xr:uid="{00000000-0005-0000-0000-000081790000}"/>
    <cellStyle name="Normal 3 53 2 2 2 2 2" xfId="11509" xr:uid="{00000000-0005-0000-0000-000082790000}"/>
    <cellStyle name="Normal 3 53 2 2 2 3" xfId="11510" xr:uid="{00000000-0005-0000-0000-000083790000}"/>
    <cellStyle name="Normal 3 53 2 2 3" xfId="2150" xr:uid="{00000000-0005-0000-0000-000084790000}"/>
    <cellStyle name="Normal 3 53 2 2 3 2" xfId="2151" xr:uid="{00000000-0005-0000-0000-000085790000}"/>
    <cellStyle name="Normal 3 53 2 2 3 2 2" xfId="11511" xr:uid="{00000000-0005-0000-0000-000086790000}"/>
    <cellStyle name="Normal 3 53 2 2 3 3" xfId="11512" xr:uid="{00000000-0005-0000-0000-000087790000}"/>
    <cellStyle name="Normal 3 53 2 2 4" xfId="2152" xr:uid="{00000000-0005-0000-0000-000088790000}"/>
    <cellStyle name="Normal 3 53 2 2 4 2" xfId="11513" xr:uid="{00000000-0005-0000-0000-000089790000}"/>
    <cellStyle name="Normal 3 53 2 2 5" xfId="11514" xr:uid="{00000000-0005-0000-0000-00008A790000}"/>
    <cellStyle name="Normal 3 53 2 2_12001 - Planilha orçamentária" xfId="2153" xr:uid="{00000000-0005-0000-0000-00008B790000}"/>
    <cellStyle name="Normal 3 53 2 3" xfId="2154" xr:uid="{00000000-0005-0000-0000-00008C790000}"/>
    <cellStyle name="Normal 3 53 2 3 2" xfId="2155" xr:uid="{00000000-0005-0000-0000-00008D790000}"/>
    <cellStyle name="Normal 3 53 2 3 2 2" xfId="11515" xr:uid="{00000000-0005-0000-0000-00008E790000}"/>
    <cellStyle name="Normal 3 53 2 3 3" xfId="11516" xr:uid="{00000000-0005-0000-0000-00008F790000}"/>
    <cellStyle name="Normal 3 53 2 4" xfId="2156" xr:uid="{00000000-0005-0000-0000-000090790000}"/>
    <cellStyle name="Normal 3 53 2 4 2" xfId="2157" xr:uid="{00000000-0005-0000-0000-000091790000}"/>
    <cellStyle name="Normal 3 53 2 4 2 2" xfId="11517" xr:uid="{00000000-0005-0000-0000-000092790000}"/>
    <cellStyle name="Normal 3 53 2 4 3" xfId="11518" xr:uid="{00000000-0005-0000-0000-000093790000}"/>
    <cellStyle name="Normal 3 53 2 5" xfId="2158" xr:uid="{00000000-0005-0000-0000-000094790000}"/>
    <cellStyle name="Normal 3 53 2 5 2" xfId="11519" xr:uid="{00000000-0005-0000-0000-000095790000}"/>
    <cellStyle name="Normal 3 53 2 6" xfId="11520" xr:uid="{00000000-0005-0000-0000-000096790000}"/>
    <cellStyle name="Normal 3 53 2_12001 - Planilha orçamentária" xfId="2159" xr:uid="{00000000-0005-0000-0000-000097790000}"/>
    <cellStyle name="Normal 3 53 3" xfId="2160" xr:uid="{00000000-0005-0000-0000-000098790000}"/>
    <cellStyle name="Normal 3 53 3 2" xfId="2161" xr:uid="{00000000-0005-0000-0000-000099790000}"/>
    <cellStyle name="Normal 3 53 3 2 2" xfId="2162" xr:uid="{00000000-0005-0000-0000-00009A790000}"/>
    <cellStyle name="Normal 3 53 3 2 2 2" xfId="11521" xr:uid="{00000000-0005-0000-0000-00009B790000}"/>
    <cellStyle name="Normal 3 53 3 2 3" xfId="11522" xr:uid="{00000000-0005-0000-0000-00009C790000}"/>
    <cellStyle name="Normal 3 53 3 3" xfId="2163" xr:uid="{00000000-0005-0000-0000-00009D790000}"/>
    <cellStyle name="Normal 3 53 3 3 2" xfId="2164" xr:uid="{00000000-0005-0000-0000-00009E790000}"/>
    <cellStyle name="Normal 3 53 3 3 2 2" xfId="11523" xr:uid="{00000000-0005-0000-0000-00009F790000}"/>
    <cellStyle name="Normal 3 53 3 3 3" xfId="11524" xr:uid="{00000000-0005-0000-0000-0000A0790000}"/>
    <cellStyle name="Normal 3 53 3 4" xfId="2165" xr:uid="{00000000-0005-0000-0000-0000A1790000}"/>
    <cellStyle name="Normal 3 53 3 4 2" xfId="11525" xr:uid="{00000000-0005-0000-0000-0000A2790000}"/>
    <cellStyle name="Normal 3 53 3 5" xfId="11526" xr:uid="{00000000-0005-0000-0000-0000A3790000}"/>
    <cellStyle name="Normal 3 53 3_12001 - Planilha orçamentária" xfId="2166" xr:uid="{00000000-0005-0000-0000-0000A4790000}"/>
    <cellStyle name="Normal 3 53 4" xfId="2167" xr:uid="{00000000-0005-0000-0000-0000A5790000}"/>
    <cellStyle name="Normal 3 53 4 2" xfId="2168" xr:uid="{00000000-0005-0000-0000-0000A6790000}"/>
    <cellStyle name="Normal 3 53 4 2 2" xfId="11527" xr:uid="{00000000-0005-0000-0000-0000A7790000}"/>
    <cellStyle name="Normal 3 53 4 3" xfId="11528" xr:uid="{00000000-0005-0000-0000-0000A8790000}"/>
    <cellStyle name="Normal 3 53 5" xfId="2169" xr:uid="{00000000-0005-0000-0000-0000A9790000}"/>
    <cellStyle name="Normal 3 53 5 2" xfId="2170" xr:uid="{00000000-0005-0000-0000-0000AA790000}"/>
    <cellStyle name="Normal 3 53 5 2 2" xfId="11529" xr:uid="{00000000-0005-0000-0000-0000AB790000}"/>
    <cellStyle name="Normal 3 53 5 3" xfId="11530" xr:uid="{00000000-0005-0000-0000-0000AC790000}"/>
    <cellStyle name="Normal 3 53 6" xfId="2171" xr:uid="{00000000-0005-0000-0000-0000AD790000}"/>
    <cellStyle name="Normal 3 53 6 2" xfId="11531" xr:uid="{00000000-0005-0000-0000-0000AE790000}"/>
    <cellStyle name="Normal 3 53 7" xfId="11532" xr:uid="{00000000-0005-0000-0000-0000AF790000}"/>
    <cellStyle name="Normal 3 53_12001 - Planilha orçamentária" xfId="2172" xr:uid="{00000000-0005-0000-0000-0000B0790000}"/>
    <cellStyle name="Normal 3 54" xfId="2173" xr:uid="{00000000-0005-0000-0000-0000B1790000}"/>
    <cellStyle name="Normal 3 54 2" xfId="2174" xr:uid="{00000000-0005-0000-0000-0000B2790000}"/>
    <cellStyle name="Normal 3 54 2 2" xfId="2175" xr:uid="{00000000-0005-0000-0000-0000B3790000}"/>
    <cellStyle name="Normal 3 54 2 2 2" xfId="2176" xr:uid="{00000000-0005-0000-0000-0000B4790000}"/>
    <cellStyle name="Normal 3 54 2 2 2 2" xfId="2177" xr:uid="{00000000-0005-0000-0000-0000B5790000}"/>
    <cellStyle name="Normal 3 54 2 2 2 2 2" xfId="11533" xr:uid="{00000000-0005-0000-0000-0000B6790000}"/>
    <cellStyle name="Normal 3 54 2 2 2 3" xfId="11534" xr:uid="{00000000-0005-0000-0000-0000B7790000}"/>
    <cellStyle name="Normal 3 54 2 2 3" xfId="2178" xr:uid="{00000000-0005-0000-0000-0000B8790000}"/>
    <cellStyle name="Normal 3 54 2 2 3 2" xfId="2179" xr:uid="{00000000-0005-0000-0000-0000B9790000}"/>
    <cellStyle name="Normal 3 54 2 2 3 2 2" xfId="11535" xr:uid="{00000000-0005-0000-0000-0000BA790000}"/>
    <cellStyle name="Normal 3 54 2 2 3 3" xfId="11536" xr:uid="{00000000-0005-0000-0000-0000BB790000}"/>
    <cellStyle name="Normal 3 54 2 2 4" xfId="2180" xr:uid="{00000000-0005-0000-0000-0000BC790000}"/>
    <cellStyle name="Normal 3 54 2 2 4 2" xfId="11537" xr:uid="{00000000-0005-0000-0000-0000BD790000}"/>
    <cellStyle name="Normal 3 54 2 2 5" xfId="11538" xr:uid="{00000000-0005-0000-0000-0000BE790000}"/>
    <cellStyle name="Normal 3 54 2 2_12001 - Planilha orçamentária" xfId="2181" xr:uid="{00000000-0005-0000-0000-0000BF790000}"/>
    <cellStyle name="Normal 3 54 2 3" xfId="2182" xr:uid="{00000000-0005-0000-0000-0000C0790000}"/>
    <cellStyle name="Normal 3 54 2 3 2" xfId="2183" xr:uid="{00000000-0005-0000-0000-0000C1790000}"/>
    <cellStyle name="Normal 3 54 2 3 2 2" xfId="11539" xr:uid="{00000000-0005-0000-0000-0000C2790000}"/>
    <cellStyle name="Normal 3 54 2 3 3" xfId="11540" xr:uid="{00000000-0005-0000-0000-0000C3790000}"/>
    <cellStyle name="Normal 3 54 2 4" xfId="2184" xr:uid="{00000000-0005-0000-0000-0000C4790000}"/>
    <cellStyle name="Normal 3 54 2 4 2" xfId="2185" xr:uid="{00000000-0005-0000-0000-0000C5790000}"/>
    <cellStyle name="Normal 3 54 2 4 2 2" xfId="11541" xr:uid="{00000000-0005-0000-0000-0000C6790000}"/>
    <cellStyle name="Normal 3 54 2 4 3" xfId="11542" xr:uid="{00000000-0005-0000-0000-0000C7790000}"/>
    <cellStyle name="Normal 3 54 2 5" xfId="2186" xr:uid="{00000000-0005-0000-0000-0000C8790000}"/>
    <cellStyle name="Normal 3 54 2 5 2" xfId="11543" xr:uid="{00000000-0005-0000-0000-0000C9790000}"/>
    <cellStyle name="Normal 3 54 2 6" xfId="11544" xr:uid="{00000000-0005-0000-0000-0000CA790000}"/>
    <cellStyle name="Normal 3 54 2_12001 - Planilha orçamentária" xfId="2187" xr:uid="{00000000-0005-0000-0000-0000CB790000}"/>
    <cellStyle name="Normal 3 54 3" xfId="2188" xr:uid="{00000000-0005-0000-0000-0000CC790000}"/>
    <cellStyle name="Normal 3 54 3 2" xfId="2189" xr:uid="{00000000-0005-0000-0000-0000CD790000}"/>
    <cellStyle name="Normal 3 54 3 2 2" xfId="2190" xr:uid="{00000000-0005-0000-0000-0000CE790000}"/>
    <cellStyle name="Normal 3 54 3 2 2 2" xfId="11545" xr:uid="{00000000-0005-0000-0000-0000CF790000}"/>
    <cellStyle name="Normal 3 54 3 2 3" xfId="11546" xr:uid="{00000000-0005-0000-0000-0000D0790000}"/>
    <cellStyle name="Normal 3 54 3 3" xfId="2191" xr:uid="{00000000-0005-0000-0000-0000D1790000}"/>
    <cellStyle name="Normal 3 54 3 3 2" xfId="2192" xr:uid="{00000000-0005-0000-0000-0000D2790000}"/>
    <cellStyle name="Normal 3 54 3 3 2 2" xfId="11547" xr:uid="{00000000-0005-0000-0000-0000D3790000}"/>
    <cellStyle name="Normal 3 54 3 3 3" xfId="11548" xr:uid="{00000000-0005-0000-0000-0000D4790000}"/>
    <cellStyle name="Normal 3 54 3 4" xfId="2193" xr:uid="{00000000-0005-0000-0000-0000D5790000}"/>
    <cellStyle name="Normal 3 54 3 4 2" xfId="11549" xr:uid="{00000000-0005-0000-0000-0000D6790000}"/>
    <cellStyle name="Normal 3 54 3 5" xfId="11550" xr:uid="{00000000-0005-0000-0000-0000D7790000}"/>
    <cellStyle name="Normal 3 54 3_12001 - Planilha orçamentária" xfId="2194" xr:uid="{00000000-0005-0000-0000-0000D8790000}"/>
    <cellStyle name="Normal 3 54 4" xfId="2195" xr:uid="{00000000-0005-0000-0000-0000D9790000}"/>
    <cellStyle name="Normal 3 54 4 2" xfId="2196" xr:uid="{00000000-0005-0000-0000-0000DA790000}"/>
    <cellStyle name="Normal 3 54 4 2 2" xfId="11551" xr:uid="{00000000-0005-0000-0000-0000DB790000}"/>
    <cellStyle name="Normal 3 54 4 3" xfId="11552" xr:uid="{00000000-0005-0000-0000-0000DC790000}"/>
    <cellStyle name="Normal 3 54 5" xfId="2197" xr:uid="{00000000-0005-0000-0000-0000DD790000}"/>
    <cellStyle name="Normal 3 54 5 2" xfId="2198" xr:uid="{00000000-0005-0000-0000-0000DE790000}"/>
    <cellStyle name="Normal 3 54 5 2 2" xfId="11553" xr:uid="{00000000-0005-0000-0000-0000DF790000}"/>
    <cellStyle name="Normal 3 54 5 3" xfId="11554" xr:uid="{00000000-0005-0000-0000-0000E0790000}"/>
    <cellStyle name="Normal 3 54 6" xfId="2199" xr:uid="{00000000-0005-0000-0000-0000E1790000}"/>
    <cellStyle name="Normal 3 54 6 2" xfId="11555" xr:uid="{00000000-0005-0000-0000-0000E2790000}"/>
    <cellStyle name="Normal 3 54 7" xfId="11556" xr:uid="{00000000-0005-0000-0000-0000E3790000}"/>
    <cellStyle name="Normal 3 54_12001 - Planilha orçamentária" xfId="2200" xr:uid="{00000000-0005-0000-0000-0000E4790000}"/>
    <cellStyle name="Normal 3 55" xfId="2201" xr:uid="{00000000-0005-0000-0000-0000E5790000}"/>
    <cellStyle name="Normal 3 55 2" xfId="2202" xr:uid="{00000000-0005-0000-0000-0000E6790000}"/>
    <cellStyle name="Normal 3 55 2 2" xfId="2203" xr:uid="{00000000-0005-0000-0000-0000E7790000}"/>
    <cellStyle name="Normal 3 55 2 2 2" xfId="2204" xr:uid="{00000000-0005-0000-0000-0000E8790000}"/>
    <cellStyle name="Normal 3 55 2 2 2 2" xfId="2205" xr:uid="{00000000-0005-0000-0000-0000E9790000}"/>
    <cellStyle name="Normal 3 55 2 2 2 2 2" xfId="11557" xr:uid="{00000000-0005-0000-0000-0000EA790000}"/>
    <cellStyle name="Normal 3 55 2 2 2 3" xfId="11558" xr:uid="{00000000-0005-0000-0000-0000EB790000}"/>
    <cellStyle name="Normal 3 55 2 2 3" xfId="2206" xr:uid="{00000000-0005-0000-0000-0000EC790000}"/>
    <cellStyle name="Normal 3 55 2 2 3 2" xfId="2207" xr:uid="{00000000-0005-0000-0000-0000ED790000}"/>
    <cellStyle name="Normal 3 55 2 2 3 2 2" xfId="11559" xr:uid="{00000000-0005-0000-0000-0000EE790000}"/>
    <cellStyle name="Normal 3 55 2 2 3 3" xfId="11560" xr:uid="{00000000-0005-0000-0000-0000EF790000}"/>
    <cellStyle name="Normal 3 55 2 2 4" xfId="2208" xr:uid="{00000000-0005-0000-0000-0000F0790000}"/>
    <cellStyle name="Normal 3 55 2 2 4 2" xfId="11561" xr:uid="{00000000-0005-0000-0000-0000F1790000}"/>
    <cellStyle name="Normal 3 55 2 2 5" xfId="11562" xr:uid="{00000000-0005-0000-0000-0000F2790000}"/>
    <cellStyle name="Normal 3 55 2 2_12001 - Planilha orçamentária" xfId="2209" xr:uid="{00000000-0005-0000-0000-0000F3790000}"/>
    <cellStyle name="Normal 3 55 2 3" xfId="2210" xr:uid="{00000000-0005-0000-0000-0000F4790000}"/>
    <cellStyle name="Normal 3 55 2 3 2" xfId="2211" xr:uid="{00000000-0005-0000-0000-0000F5790000}"/>
    <cellStyle name="Normal 3 55 2 3 2 2" xfId="11563" xr:uid="{00000000-0005-0000-0000-0000F6790000}"/>
    <cellStyle name="Normal 3 55 2 3 3" xfId="11564" xr:uid="{00000000-0005-0000-0000-0000F7790000}"/>
    <cellStyle name="Normal 3 55 2 4" xfId="2212" xr:uid="{00000000-0005-0000-0000-0000F8790000}"/>
    <cellStyle name="Normal 3 55 2 4 2" xfId="2213" xr:uid="{00000000-0005-0000-0000-0000F9790000}"/>
    <cellStyle name="Normal 3 55 2 4 2 2" xfId="11565" xr:uid="{00000000-0005-0000-0000-0000FA790000}"/>
    <cellStyle name="Normal 3 55 2 4 3" xfId="11566" xr:uid="{00000000-0005-0000-0000-0000FB790000}"/>
    <cellStyle name="Normal 3 55 2 5" xfId="2214" xr:uid="{00000000-0005-0000-0000-0000FC790000}"/>
    <cellStyle name="Normal 3 55 2 5 2" xfId="11567" xr:uid="{00000000-0005-0000-0000-0000FD790000}"/>
    <cellStyle name="Normal 3 55 2 6" xfId="11568" xr:uid="{00000000-0005-0000-0000-0000FE790000}"/>
    <cellStyle name="Normal 3 55 2_12001 - Planilha orçamentária" xfId="2215" xr:uid="{00000000-0005-0000-0000-0000FF790000}"/>
    <cellStyle name="Normal 3 55 3" xfId="2216" xr:uid="{00000000-0005-0000-0000-0000007A0000}"/>
    <cellStyle name="Normal 3 55 3 2" xfId="2217" xr:uid="{00000000-0005-0000-0000-0000017A0000}"/>
    <cellStyle name="Normal 3 55 3 2 2" xfId="2218" xr:uid="{00000000-0005-0000-0000-0000027A0000}"/>
    <cellStyle name="Normal 3 55 3 2 2 2" xfId="11569" xr:uid="{00000000-0005-0000-0000-0000037A0000}"/>
    <cellStyle name="Normal 3 55 3 2 3" xfId="11570" xr:uid="{00000000-0005-0000-0000-0000047A0000}"/>
    <cellStyle name="Normal 3 55 3 3" xfId="2219" xr:uid="{00000000-0005-0000-0000-0000057A0000}"/>
    <cellStyle name="Normal 3 55 3 3 2" xfId="2220" xr:uid="{00000000-0005-0000-0000-0000067A0000}"/>
    <cellStyle name="Normal 3 55 3 3 2 2" xfId="11571" xr:uid="{00000000-0005-0000-0000-0000077A0000}"/>
    <cellStyle name="Normal 3 55 3 3 3" xfId="11572" xr:uid="{00000000-0005-0000-0000-0000087A0000}"/>
    <cellStyle name="Normal 3 55 3 4" xfId="2221" xr:uid="{00000000-0005-0000-0000-0000097A0000}"/>
    <cellStyle name="Normal 3 55 3 4 2" xfId="11573" xr:uid="{00000000-0005-0000-0000-00000A7A0000}"/>
    <cellStyle name="Normal 3 55 3 5" xfId="11574" xr:uid="{00000000-0005-0000-0000-00000B7A0000}"/>
    <cellStyle name="Normal 3 55 3_12001 - Planilha orçamentária" xfId="2222" xr:uid="{00000000-0005-0000-0000-00000C7A0000}"/>
    <cellStyle name="Normal 3 55 4" xfId="2223" xr:uid="{00000000-0005-0000-0000-00000D7A0000}"/>
    <cellStyle name="Normal 3 55 4 2" xfId="2224" xr:uid="{00000000-0005-0000-0000-00000E7A0000}"/>
    <cellStyle name="Normal 3 55 4 2 2" xfId="11575" xr:uid="{00000000-0005-0000-0000-00000F7A0000}"/>
    <cellStyle name="Normal 3 55 4 3" xfId="11576" xr:uid="{00000000-0005-0000-0000-0000107A0000}"/>
    <cellStyle name="Normal 3 55 5" xfId="2225" xr:uid="{00000000-0005-0000-0000-0000117A0000}"/>
    <cellStyle name="Normal 3 55 5 2" xfId="2226" xr:uid="{00000000-0005-0000-0000-0000127A0000}"/>
    <cellStyle name="Normal 3 55 5 2 2" xfId="11577" xr:uid="{00000000-0005-0000-0000-0000137A0000}"/>
    <cellStyle name="Normal 3 55 5 3" xfId="11578" xr:uid="{00000000-0005-0000-0000-0000147A0000}"/>
    <cellStyle name="Normal 3 55 6" xfId="2227" xr:uid="{00000000-0005-0000-0000-0000157A0000}"/>
    <cellStyle name="Normal 3 55 6 2" xfId="11579" xr:uid="{00000000-0005-0000-0000-0000167A0000}"/>
    <cellStyle name="Normal 3 55 7" xfId="11580" xr:uid="{00000000-0005-0000-0000-0000177A0000}"/>
    <cellStyle name="Normal 3 55_12001 - Planilha orçamentária" xfId="2228" xr:uid="{00000000-0005-0000-0000-0000187A0000}"/>
    <cellStyle name="Normal 3 56" xfId="2229" xr:uid="{00000000-0005-0000-0000-0000197A0000}"/>
    <cellStyle name="Normal 3 56 2" xfId="2230" xr:uid="{00000000-0005-0000-0000-00001A7A0000}"/>
    <cellStyle name="Normal 3 56 2 2" xfId="2231" xr:uid="{00000000-0005-0000-0000-00001B7A0000}"/>
    <cellStyle name="Normal 3 56 2 2 2" xfId="2232" xr:uid="{00000000-0005-0000-0000-00001C7A0000}"/>
    <cellStyle name="Normal 3 56 2 2 2 2" xfId="2233" xr:uid="{00000000-0005-0000-0000-00001D7A0000}"/>
    <cellStyle name="Normal 3 56 2 2 2 2 2" xfId="11581" xr:uid="{00000000-0005-0000-0000-00001E7A0000}"/>
    <cellStyle name="Normal 3 56 2 2 2 3" xfId="11582" xr:uid="{00000000-0005-0000-0000-00001F7A0000}"/>
    <cellStyle name="Normal 3 56 2 2 3" xfId="2234" xr:uid="{00000000-0005-0000-0000-0000207A0000}"/>
    <cellStyle name="Normal 3 56 2 2 3 2" xfId="2235" xr:uid="{00000000-0005-0000-0000-0000217A0000}"/>
    <cellStyle name="Normal 3 56 2 2 3 2 2" xfId="11583" xr:uid="{00000000-0005-0000-0000-0000227A0000}"/>
    <cellStyle name="Normal 3 56 2 2 3 3" xfId="11584" xr:uid="{00000000-0005-0000-0000-0000237A0000}"/>
    <cellStyle name="Normal 3 56 2 2 4" xfId="2236" xr:uid="{00000000-0005-0000-0000-0000247A0000}"/>
    <cellStyle name="Normal 3 56 2 2 4 2" xfId="11585" xr:uid="{00000000-0005-0000-0000-0000257A0000}"/>
    <cellStyle name="Normal 3 56 2 2 5" xfId="11586" xr:uid="{00000000-0005-0000-0000-0000267A0000}"/>
    <cellStyle name="Normal 3 56 2 2_12001 - Planilha orçamentária" xfId="2237" xr:uid="{00000000-0005-0000-0000-0000277A0000}"/>
    <cellStyle name="Normal 3 56 2 3" xfId="2238" xr:uid="{00000000-0005-0000-0000-0000287A0000}"/>
    <cellStyle name="Normal 3 56 2 3 2" xfId="2239" xr:uid="{00000000-0005-0000-0000-0000297A0000}"/>
    <cellStyle name="Normal 3 56 2 3 2 2" xfId="11587" xr:uid="{00000000-0005-0000-0000-00002A7A0000}"/>
    <cellStyle name="Normal 3 56 2 3 3" xfId="11588" xr:uid="{00000000-0005-0000-0000-00002B7A0000}"/>
    <cellStyle name="Normal 3 56 2 4" xfId="2240" xr:uid="{00000000-0005-0000-0000-00002C7A0000}"/>
    <cellStyle name="Normal 3 56 2 4 2" xfId="2241" xr:uid="{00000000-0005-0000-0000-00002D7A0000}"/>
    <cellStyle name="Normal 3 56 2 4 2 2" xfId="11589" xr:uid="{00000000-0005-0000-0000-00002E7A0000}"/>
    <cellStyle name="Normal 3 56 2 4 3" xfId="11590" xr:uid="{00000000-0005-0000-0000-00002F7A0000}"/>
    <cellStyle name="Normal 3 56 2 5" xfId="2242" xr:uid="{00000000-0005-0000-0000-0000307A0000}"/>
    <cellStyle name="Normal 3 56 2 5 2" xfId="11591" xr:uid="{00000000-0005-0000-0000-0000317A0000}"/>
    <cellStyle name="Normal 3 56 2 6" xfId="11592" xr:uid="{00000000-0005-0000-0000-0000327A0000}"/>
    <cellStyle name="Normal 3 56 2_12001 - Planilha orçamentária" xfId="2243" xr:uid="{00000000-0005-0000-0000-0000337A0000}"/>
    <cellStyle name="Normal 3 56 3" xfId="2244" xr:uid="{00000000-0005-0000-0000-0000347A0000}"/>
    <cellStyle name="Normal 3 56 3 2" xfId="2245" xr:uid="{00000000-0005-0000-0000-0000357A0000}"/>
    <cellStyle name="Normal 3 56 3 2 2" xfId="2246" xr:uid="{00000000-0005-0000-0000-0000367A0000}"/>
    <cellStyle name="Normal 3 56 3 2 2 2" xfId="11593" xr:uid="{00000000-0005-0000-0000-0000377A0000}"/>
    <cellStyle name="Normal 3 56 3 2 3" xfId="11594" xr:uid="{00000000-0005-0000-0000-0000387A0000}"/>
    <cellStyle name="Normal 3 56 3 3" xfId="2247" xr:uid="{00000000-0005-0000-0000-0000397A0000}"/>
    <cellStyle name="Normal 3 56 3 3 2" xfId="2248" xr:uid="{00000000-0005-0000-0000-00003A7A0000}"/>
    <cellStyle name="Normal 3 56 3 3 2 2" xfId="11595" xr:uid="{00000000-0005-0000-0000-00003B7A0000}"/>
    <cellStyle name="Normal 3 56 3 3 3" xfId="11596" xr:uid="{00000000-0005-0000-0000-00003C7A0000}"/>
    <cellStyle name="Normal 3 56 3 4" xfId="2249" xr:uid="{00000000-0005-0000-0000-00003D7A0000}"/>
    <cellStyle name="Normal 3 56 3 4 2" xfId="11597" xr:uid="{00000000-0005-0000-0000-00003E7A0000}"/>
    <cellStyle name="Normal 3 56 3 5" xfId="11598" xr:uid="{00000000-0005-0000-0000-00003F7A0000}"/>
    <cellStyle name="Normal 3 56 3_12001 - Planilha orçamentária" xfId="2250" xr:uid="{00000000-0005-0000-0000-0000407A0000}"/>
    <cellStyle name="Normal 3 56 4" xfId="2251" xr:uid="{00000000-0005-0000-0000-0000417A0000}"/>
    <cellStyle name="Normal 3 56 4 2" xfId="2252" xr:uid="{00000000-0005-0000-0000-0000427A0000}"/>
    <cellStyle name="Normal 3 56 4 2 2" xfId="11599" xr:uid="{00000000-0005-0000-0000-0000437A0000}"/>
    <cellStyle name="Normal 3 56 4 3" xfId="11600" xr:uid="{00000000-0005-0000-0000-0000447A0000}"/>
    <cellStyle name="Normal 3 56 5" xfId="2253" xr:uid="{00000000-0005-0000-0000-0000457A0000}"/>
    <cellStyle name="Normal 3 56 5 2" xfId="2254" xr:uid="{00000000-0005-0000-0000-0000467A0000}"/>
    <cellStyle name="Normal 3 56 5 2 2" xfId="11601" xr:uid="{00000000-0005-0000-0000-0000477A0000}"/>
    <cellStyle name="Normal 3 56 5 3" xfId="11602" xr:uid="{00000000-0005-0000-0000-0000487A0000}"/>
    <cellStyle name="Normal 3 56 6" xfId="2255" xr:uid="{00000000-0005-0000-0000-0000497A0000}"/>
    <cellStyle name="Normal 3 56 6 2" xfId="11603" xr:uid="{00000000-0005-0000-0000-00004A7A0000}"/>
    <cellStyle name="Normal 3 56 7" xfId="11604" xr:uid="{00000000-0005-0000-0000-00004B7A0000}"/>
    <cellStyle name="Normal 3 56_12001 - Planilha orçamentária" xfId="2256" xr:uid="{00000000-0005-0000-0000-00004C7A0000}"/>
    <cellStyle name="Normal 3 57" xfId="2257" xr:uid="{00000000-0005-0000-0000-00004D7A0000}"/>
    <cellStyle name="Normal 3 57 2" xfId="2258" xr:uid="{00000000-0005-0000-0000-00004E7A0000}"/>
    <cellStyle name="Normal 3 57 2 2" xfId="2259" xr:uid="{00000000-0005-0000-0000-00004F7A0000}"/>
    <cellStyle name="Normal 3 57 2 2 2" xfId="2260" xr:uid="{00000000-0005-0000-0000-0000507A0000}"/>
    <cellStyle name="Normal 3 57 2 2 2 2" xfId="2261" xr:uid="{00000000-0005-0000-0000-0000517A0000}"/>
    <cellStyle name="Normal 3 57 2 2 2 2 2" xfId="11605" xr:uid="{00000000-0005-0000-0000-0000527A0000}"/>
    <cellStyle name="Normal 3 57 2 2 2 3" xfId="11606" xr:uid="{00000000-0005-0000-0000-0000537A0000}"/>
    <cellStyle name="Normal 3 57 2 2 3" xfId="2262" xr:uid="{00000000-0005-0000-0000-0000547A0000}"/>
    <cellStyle name="Normal 3 57 2 2 3 2" xfId="2263" xr:uid="{00000000-0005-0000-0000-0000557A0000}"/>
    <cellStyle name="Normal 3 57 2 2 3 2 2" xfId="11607" xr:uid="{00000000-0005-0000-0000-0000567A0000}"/>
    <cellStyle name="Normal 3 57 2 2 3 3" xfId="11608" xr:uid="{00000000-0005-0000-0000-0000577A0000}"/>
    <cellStyle name="Normal 3 57 2 2 4" xfId="2264" xr:uid="{00000000-0005-0000-0000-0000587A0000}"/>
    <cellStyle name="Normal 3 57 2 2 4 2" xfId="11609" xr:uid="{00000000-0005-0000-0000-0000597A0000}"/>
    <cellStyle name="Normal 3 57 2 2 5" xfId="11610" xr:uid="{00000000-0005-0000-0000-00005A7A0000}"/>
    <cellStyle name="Normal 3 57 2 2_12001 - Planilha orçamentária" xfId="2265" xr:uid="{00000000-0005-0000-0000-00005B7A0000}"/>
    <cellStyle name="Normal 3 57 2 3" xfId="2266" xr:uid="{00000000-0005-0000-0000-00005C7A0000}"/>
    <cellStyle name="Normal 3 57 2 3 2" xfId="2267" xr:uid="{00000000-0005-0000-0000-00005D7A0000}"/>
    <cellStyle name="Normal 3 57 2 3 2 2" xfId="11611" xr:uid="{00000000-0005-0000-0000-00005E7A0000}"/>
    <cellStyle name="Normal 3 57 2 3 3" xfId="11612" xr:uid="{00000000-0005-0000-0000-00005F7A0000}"/>
    <cellStyle name="Normal 3 57 2 4" xfId="2268" xr:uid="{00000000-0005-0000-0000-0000607A0000}"/>
    <cellStyle name="Normal 3 57 2 4 2" xfId="2269" xr:uid="{00000000-0005-0000-0000-0000617A0000}"/>
    <cellStyle name="Normal 3 57 2 4 2 2" xfId="11613" xr:uid="{00000000-0005-0000-0000-0000627A0000}"/>
    <cellStyle name="Normal 3 57 2 4 3" xfId="11614" xr:uid="{00000000-0005-0000-0000-0000637A0000}"/>
    <cellStyle name="Normal 3 57 2 5" xfId="2270" xr:uid="{00000000-0005-0000-0000-0000647A0000}"/>
    <cellStyle name="Normal 3 57 2 5 2" xfId="11615" xr:uid="{00000000-0005-0000-0000-0000657A0000}"/>
    <cellStyle name="Normal 3 57 2 6" xfId="11616" xr:uid="{00000000-0005-0000-0000-0000667A0000}"/>
    <cellStyle name="Normal 3 57 2_12001 - Planilha orçamentária" xfId="2271" xr:uid="{00000000-0005-0000-0000-0000677A0000}"/>
    <cellStyle name="Normal 3 57 3" xfId="2272" xr:uid="{00000000-0005-0000-0000-0000687A0000}"/>
    <cellStyle name="Normal 3 57 3 2" xfId="2273" xr:uid="{00000000-0005-0000-0000-0000697A0000}"/>
    <cellStyle name="Normal 3 57 3 2 2" xfId="2274" xr:uid="{00000000-0005-0000-0000-00006A7A0000}"/>
    <cellStyle name="Normal 3 57 3 2 2 2" xfId="11617" xr:uid="{00000000-0005-0000-0000-00006B7A0000}"/>
    <cellStyle name="Normal 3 57 3 2 3" xfId="11618" xr:uid="{00000000-0005-0000-0000-00006C7A0000}"/>
    <cellStyle name="Normal 3 57 3 3" xfId="2275" xr:uid="{00000000-0005-0000-0000-00006D7A0000}"/>
    <cellStyle name="Normal 3 57 3 3 2" xfId="2276" xr:uid="{00000000-0005-0000-0000-00006E7A0000}"/>
    <cellStyle name="Normal 3 57 3 3 2 2" xfId="11619" xr:uid="{00000000-0005-0000-0000-00006F7A0000}"/>
    <cellStyle name="Normal 3 57 3 3 3" xfId="11620" xr:uid="{00000000-0005-0000-0000-0000707A0000}"/>
    <cellStyle name="Normal 3 57 3 4" xfId="2277" xr:uid="{00000000-0005-0000-0000-0000717A0000}"/>
    <cellStyle name="Normal 3 57 3 4 2" xfId="11621" xr:uid="{00000000-0005-0000-0000-0000727A0000}"/>
    <cellStyle name="Normal 3 57 3 5" xfId="11622" xr:uid="{00000000-0005-0000-0000-0000737A0000}"/>
    <cellStyle name="Normal 3 57 3_12001 - Planilha orçamentária" xfId="2278" xr:uid="{00000000-0005-0000-0000-0000747A0000}"/>
    <cellStyle name="Normal 3 57 4" xfId="2279" xr:uid="{00000000-0005-0000-0000-0000757A0000}"/>
    <cellStyle name="Normal 3 57 4 2" xfId="2280" xr:uid="{00000000-0005-0000-0000-0000767A0000}"/>
    <cellStyle name="Normal 3 57 4 2 2" xfId="11623" xr:uid="{00000000-0005-0000-0000-0000777A0000}"/>
    <cellStyle name="Normal 3 57 4 3" xfId="11624" xr:uid="{00000000-0005-0000-0000-0000787A0000}"/>
    <cellStyle name="Normal 3 57 5" xfId="2281" xr:uid="{00000000-0005-0000-0000-0000797A0000}"/>
    <cellStyle name="Normal 3 57 5 2" xfId="2282" xr:uid="{00000000-0005-0000-0000-00007A7A0000}"/>
    <cellStyle name="Normal 3 57 5 2 2" xfId="11625" xr:uid="{00000000-0005-0000-0000-00007B7A0000}"/>
    <cellStyle name="Normal 3 57 5 3" xfId="11626" xr:uid="{00000000-0005-0000-0000-00007C7A0000}"/>
    <cellStyle name="Normal 3 57 6" xfId="2283" xr:uid="{00000000-0005-0000-0000-00007D7A0000}"/>
    <cellStyle name="Normal 3 57 6 2" xfId="11627" xr:uid="{00000000-0005-0000-0000-00007E7A0000}"/>
    <cellStyle name="Normal 3 57 7" xfId="11628" xr:uid="{00000000-0005-0000-0000-00007F7A0000}"/>
    <cellStyle name="Normal 3 57_12001 - Planilha orçamentária" xfId="2284" xr:uid="{00000000-0005-0000-0000-0000807A0000}"/>
    <cellStyle name="Normal 3 58" xfId="2285" xr:uid="{00000000-0005-0000-0000-0000817A0000}"/>
    <cellStyle name="Normal 3 58 2" xfId="2286" xr:uid="{00000000-0005-0000-0000-0000827A0000}"/>
    <cellStyle name="Normal 3 58 2 2" xfId="2287" xr:uid="{00000000-0005-0000-0000-0000837A0000}"/>
    <cellStyle name="Normal 3 58 2 2 2" xfId="2288" xr:uid="{00000000-0005-0000-0000-0000847A0000}"/>
    <cellStyle name="Normal 3 58 2 2 2 2" xfId="11629" xr:uid="{00000000-0005-0000-0000-0000857A0000}"/>
    <cellStyle name="Normal 3 58 2 2 3" xfId="11630" xr:uid="{00000000-0005-0000-0000-0000867A0000}"/>
    <cellStyle name="Normal 3 58 2 3" xfId="2289" xr:uid="{00000000-0005-0000-0000-0000877A0000}"/>
    <cellStyle name="Normal 3 58 2 3 2" xfId="2290" xr:uid="{00000000-0005-0000-0000-0000887A0000}"/>
    <cellStyle name="Normal 3 58 2 3 2 2" xfId="11631" xr:uid="{00000000-0005-0000-0000-0000897A0000}"/>
    <cellStyle name="Normal 3 58 2 3 3" xfId="11632" xr:uid="{00000000-0005-0000-0000-00008A7A0000}"/>
    <cellStyle name="Normal 3 58 2 4" xfId="2291" xr:uid="{00000000-0005-0000-0000-00008B7A0000}"/>
    <cellStyle name="Normal 3 58 2 4 2" xfId="11633" xr:uid="{00000000-0005-0000-0000-00008C7A0000}"/>
    <cellStyle name="Normal 3 58 2 5" xfId="11634" xr:uid="{00000000-0005-0000-0000-00008D7A0000}"/>
    <cellStyle name="Normal 3 58 2_12001 - Planilha orçamentária" xfId="2292" xr:uid="{00000000-0005-0000-0000-00008E7A0000}"/>
    <cellStyle name="Normal 3 58 3" xfId="2293" xr:uid="{00000000-0005-0000-0000-00008F7A0000}"/>
    <cellStyle name="Normal 3 58 3 2" xfId="2294" xr:uid="{00000000-0005-0000-0000-0000907A0000}"/>
    <cellStyle name="Normal 3 58 3 2 2" xfId="11635" xr:uid="{00000000-0005-0000-0000-0000917A0000}"/>
    <cellStyle name="Normal 3 58 3 3" xfId="11636" xr:uid="{00000000-0005-0000-0000-0000927A0000}"/>
    <cellStyle name="Normal 3 58 4" xfId="2295" xr:uid="{00000000-0005-0000-0000-0000937A0000}"/>
    <cellStyle name="Normal 3 58 4 2" xfId="2296" xr:uid="{00000000-0005-0000-0000-0000947A0000}"/>
    <cellStyle name="Normal 3 58 4 2 2" xfId="11637" xr:uid="{00000000-0005-0000-0000-0000957A0000}"/>
    <cellStyle name="Normal 3 58 4 3" xfId="11638" xr:uid="{00000000-0005-0000-0000-0000967A0000}"/>
    <cellStyle name="Normal 3 58 5" xfId="2297" xr:uid="{00000000-0005-0000-0000-0000977A0000}"/>
    <cellStyle name="Normal 3 58 5 2" xfId="11639" xr:uid="{00000000-0005-0000-0000-0000987A0000}"/>
    <cellStyle name="Normal 3 58 6" xfId="11640" xr:uid="{00000000-0005-0000-0000-0000997A0000}"/>
    <cellStyle name="Normal 3 58_12001 - Planilha orçamentária" xfId="2298" xr:uid="{00000000-0005-0000-0000-00009A7A0000}"/>
    <cellStyle name="Normal 3 59" xfId="2299" xr:uid="{00000000-0005-0000-0000-00009B7A0000}"/>
    <cellStyle name="Normal 3 6" xfId="2300" xr:uid="{00000000-0005-0000-0000-00009C7A0000}"/>
    <cellStyle name="Normal 3 6 10" xfId="11641" xr:uid="{00000000-0005-0000-0000-00009D7A0000}"/>
    <cellStyle name="Normal 3 6 10 2" xfId="11642" xr:uid="{00000000-0005-0000-0000-00009E7A0000}"/>
    <cellStyle name="Normal 3 6 11" xfId="11643" xr:uid="{00000000-0005-0000-0000-00009F7A0000}"/>
    <cellStyle name="Normal 3 6 2" xfId="11644" xr:uid="{00000000-0005-0000-0000-0000A07A0000}"/>
    <cellStyle name="Normal 3 6 2 2" xfId="11645" xr:uid="{00000000-0005-0000-0000-0000A17A0000}"/>
    <cellStyle name="Normal 3 6 3" xfId="11646" xr:uid="{00000000-0005-0000-0000-0000A27A0000}"/>
    <cellStyle name="Normal 3 6 3 2" xfId="11647" xr:uid="{00000000-0005-0000-0000-0000A37A0000}"/>
    <cellStyle name="Normal 3 6 4" xfId="11648" xr:uid="{00000000-0005-0000-0000-0000A47A0000}"/>
    <cellStyle name="Normal 3 6 4 2" xfId="11649" xr:uid="{00000000-0005-0000-0000-0000A57A0000}"/>
    <cellStyle name="Normal 3 6 5" xfId="11650" xr:uid="{00000000-0005-0000-0000-0000A67A0000}"/>
    <cellStyle name="Normal 3 6 5 2" xfId="11651" xr:uid="{00000000-0005-0000-0000-0000A77A0000}"/>
    <cellStyle name="Normal 3 6 6" xfId="11652" xr:uid="{00000000-0005-0000-0000-0000A87A0000}"/>
    <cellStyle name="Normal 3 6 6 2" xfId="11653" xr:uid="{00000000-0005-0000-0000-0000A97A0000}"/>
    <cellStyle name="Normal 3 6 7" xfId="11654" xr:uid="{00000000-0005-0000-0000-0000AA7A0000}"/>
    <cellStyle name="Normal 3 6 7 2" xfId="11655" xr:uid="{00000000-0005-0000-0000-0000AB7A0000}"/>
    <cellStyle name="Normal 3 6 8" xfId="11656" xr:uid="{00000000-0005-0000-0000-0000AC7A0000}"/>
    <cellStyle name="Normal 3 6 8 2" xfId="11657" xr:uid="{00000000-0005-0000-0000-0000AD7A0000}"/>
    <cellStyle name="Normal 3 6 9" xfId="11658" xr:uid="{00000000-0005-0000-0000-0000AE7A0000}"/>
    <cellStyle name="Normal 3 6 9 2" xfId="11659" xr:uid="{00000000-0005-0000-0000-0000AF7A0000}"/>
    <cellStyle name="Normal 3 60" xfId="2301" xr:uid="{00000000-0005-0000-0000-0000B07A0000}"/>
    <cellStyle name="Normal 3 61" xfId="2302" xr:uid="{00000000-0005-0000-0000-0000B17A0000}"/>
    <cellStyle name="Normal 3 62" xfId="2303" xr:uid="{00000000-0005-0000-0000-0000B27A0000}"/>
    <cellStyle name="Normal 3 63" xfId="2304" xr:uid="{00000000-0005-0000-0000-0000B37A0000}"/>
    <cellStyle name="Normal 3 64" xfId="2305" xr:uid="{00000000-0005-0000-0000-0000B47A0000}"/>
    <cellStyle name="Normal 3 65" xfId="2306" xr:uid="{00000000-0005-0000-0000-0000B57A0000}"/>
    <cellStyle name="Normal 3 66" xfId="2307" xr:uid="{00000000-0005-0000-0000-0000B67A0000}"/>
    <cellStyle name="Normal 3 67" xfId="2308" xr:uid="{00000000-0005-0000-0000-0000B77A0000}"/>
    <cellStyle name="Normal 3 68" xfId="2309" xr:uid="{00000000-0005-0000-0000-0000B87A0000}"/>
    <cellStyle name="Normal 3 69" xfId="2310" xr:uid="{00000000-0005-0000-0000-0000B97A0000}"/>
    <cellStyle name="Normal 3 7" xfId="2311" xr:uid="{00000000-0005-0000-0000-0000BA7A0000}"/>
    <cellStyle name="Normal 3 7 10" xfId="11660" xr:uid="{00000000-0005-0000-0000-0000BB7A0000}"/>
    <cellStyle name="Normal 3 7 10 2" xfId="11661" xr:uid="{00000000-0005-0000-0000-0000BC7A0000}"/>
    <cellStyle name="Normal 3 7 11" xfId="11662" xr:uid="{00000000-0005-0000-0000-0000BD7A0000}"/>
    <cellStyle name="Normal 3 7 2" xfId="11663" xr:uid="{00000000-0005-0000-0000-0000BE7A0000}"/>
    <cellStyle name="Normal 3 7 2 2" xfId="11664" xr:uid="{00000000-0005-0000-0000-0000BF7A0000}"/>
    <cellStyle name="Normal 3 7 3" xfId="11665" xr:uid="{00000000-0005-0000-0000-0000C07A0000}"/>
    <cellStyle name="Normal 3 7 3 2" xfId="11666" xr:uid="{00000000-0005-0000-0000-0000C17A0000}"/>
    <cellStyle name="Normal 3 7 4" xfId="11667" xr:uid="{00000000-0005-0000-0000-0000C27A0000}"/>
    <cellStyle name="Normal 3 7 4 2" xfId="11668" xr:uid="{00000000-0005-0000-0000-0000C37A0000}"/>
    <cellStyle name="Normal 3 7 5" xfId="11669" xr:uid="{00000000-0005-0000-0000-0000C47A0000}"/>
    <cellStyle name="Normal 3 7 5 2" xfId="11670" xr:uid="{00000000-0005-0000-0000-0000C57A0000}"/>
    <cellStyle name="Normal 3 7 6" xfId="11671" xr:uid="{00000000-0005-0000-0000-0000C67A0000}"/>
    <cellStyle name="Normal 3 7 6 2" xfId="11672" xr:uid="{00000000-0005-0000-0000-0000C77A0000}"/>
    <cellStyle name="Normal 3 7 7" xfId="11673" xr:uid="{00000000-0005-0000-0000-0000C87A0000}"/>
    <cellStyle name="Normal 3 7 7 2" xfId="11674" xr:uid="{00000000-0005-0000-0000-0000C97A0000}"/>
    <cellStyle name="Normal 3 7 8" xfId="11675" xr:uid="{00000000-0005-0000-0000-0000CA7A0000}"/>
    <cellStyle name="Normal 3 7 8 2" xfId="11676" xr:uid="{00000000-0005-0000-0000-0000CB7A0000}"/>
    <cellStyle name="Normal 3 7 9" xfId="11677" xr:uid="{00000000-0005-0000-0000-0000CC7A0000}"/>
    <cellStyle name="Normal 3 7 9 2" xfId="11678" xr:uid="{00000000-0005-0000-0000-0000CD7A0000}"/>
    <cellStyle name="Normal 3 70" xfId="2312" xr:uid="{00000000-0005-0000-0000-0000CE7A0000}"/>
    <cellStyle name="Normal 3 71" xfId="2313" xr:uid="{00000000-0005-0000-0000-0000CF7A0000}"/>
    <cellStyle name="Normal 3 72" xfId="2314" xr:uid="{00000000-0005-0000-0000-0000D07A0000}"/>
    <cellStyle name="Normal 3 73" xfId="2315" xr:uid="{00000000-0005-0000-0000-0000D17A0000}"/>
    <cellStyle name="Normal 3 74" xfId="2316" xr:uid="{00000000-0005-0000-0000-0000D27A0000}"/>
    <cellStyle name="Normal 3 75" xfId="2317" xr:uid="{00000000-0005-0000-0000-0000D37A0000}"/>
    <cellStyle name="Normal 3 76" xfId="2318" xr:uid="{00000000-0005-0000-0000-0000D47A0000}"/>
    <cellStyle name="Normal 3 77" xfId="2319" xr:uid="{00000000-0005-0000-0000-0000D57A0000}"/>
    <cellStyle name="Normal 3 78" xfId="2320" xr:uid="{00000000-0005-0000-0000-0000D67A0000}"/>
    <cellStyle name="Normal 3 79" xfId="37926" xr:uid="{00000000-0005-0000-0000-0000D77A0000}"/>
    <cellStyle name="Normal 3 8" xfId="2321" xr:uid="{00000000-0005-0000-0000-0000D87A0000}"/>
    <cellStyle name="Normal 3 8 10" xfId="11679" xr:uid="{00000000-0005-0000-0000-0000D97A0000}"/>
    <cellStyle name="Normal 3 8 10 2" xfId="11680" xr:uid="{00000000-0005-0000-0000-0000DA7A0000}"/>
    <cellStyle name="Normal 3 8 11" xfId="11681" xr:uid="{00000000-0005-0000-0000-0000DB7A0000}"/>
    <cellStyle name="Normal 3 8 2" xfId="11682" xr:uid="{00000000-0005-0000-0000-0000DC7A0000}"/>
    <cellStyle name="Normal 3 8 2 2" xfId="11683" xr:uid="{00000000-0005-0000-0000-0000DD7A0000}"/>
    <cellStyle name="Normal 3 8 3" xfId="11684" xr:uid="{00000000-0005-0000-0000-0000DE7A0000}"/>
    <cellStyle name="Normal 3 8 3 2" xfId="11685" xr:uid="{00000000-0005-0000-0000-0000DF7A0000}"/>
    <cellStyle name="Normal 3 8 4" xfId="11686" xr:uid="{00000000-0005-0000-0000-0000E07A0000}"/>
    <cellStyle name="Normal 3 8 4 2" xfId="11687" xr:uid="{00000000-0005-0000-0000-0000E17A0000}"/>
    <cellStyle name="Normal 3 8 5" xfId="11688" xr:uid="{00000000-0005-0000-0000-0000E27A0000}"/>
    <cellStyle name="Normal 3 8 5 2" xfId="11689" xr:uid="{00000000-0005-0000-0000-0000E37A0000}"/>
    <cellStyle name="Normal 3 8 6" xfId="11690" xr:uid="{00000000-0005-0000-0000-0000E47A0000}"/>
    <cellStyle name="Normal 3 8 6 2" xfId="11691" xr:uid="{00000000-0005-0000-0000-0000E57A0000}"/>
    <cellStyle name="Normal 3 8 7" xfId="11692" xr:uid="{00000000-0005-0000-0000-0000E67A0000}"/>
    <cellStyle name="Normal 3 8 7 2" xfId="11693" xr:uid="{00000000-0005-0000-0000-0000E77A0000}"/>
    <cellStyle name="Normal 3 8 8" xfId="11694" xr:uid="{00000000-0005-0000-0000-0000E87A0000}"/>
    <cellStyle name="Normal 3 8 8 2" xfId="11695" xr:uid="{00000000-0005-0000-0000-0000E97A0000}"/>
    <cellStyle name="Normal 3 8 9" xfId="11696" xr:uid="{00000000-0005-0000-0000-0000EA7A0000}"/>
    <cellStyle name="Normal 3 8 9 2" xfId="11697" xr:uid="{00000000-0005-0000-0000-0000EB7A0000}"/>
    <cellStyle name="Normal 3 80" xfId="938" xr:uid="{00000000-0005-0000-0000-0000EC7A0000}"/>
    <cellStyle name="Normal 3 81" xfId="46073" xr:uid="{00000000-0005-0000-0000-0000ED7A0000}"/>
    <cellStyle name="Normal 3 82" xfId="46080" xr:uid="{00000000-0005-0000-0000-0000EE7A0000}"/>
    <cellStyle name="Normal 3 9" xfId="2322" xr:uid="{00000000-0005-0000-0000-0000EF7A0000}"/>
    <cellStyle name="Normal 3 9 10" xfId="11698" xr:uid="{00000000-0005-0000-0000-0000F07A0000}"/>
    <cellStyle name="Normal 3 9 10 2" xfId="11699" xr:uid="{00000000-0005-0000-0000-0000F17A0000}"/>
    <cellStyle name="Normal 3 9 11" xfId="11700" xr:uid="{00000000-0005-0000-0000-0000F27A0000}"/>
    <cellStyle name="Normal 3 9 2" xfId="11701" xr:uid="{00000000-0005-0000-0000-0000F37A0000}"/>
    <cellStyle name="Normal 3 9 2 2" xfId="11702" xr:uid="{00000000-0005-0000-0000-0000F47A0000}"/>
    <cellStyle name="Normal 3 9 3" xfId="11703" xr:uid="{00000000-0005-0000-0000-0000F57A0000}"/>
    <cellStyle name="Normal 3 9 3 2" xfId="11704" xr:uid="{00000000-0005-0000-0000-0000F67A0000}"/>
    <cellStyle name="Normal 3 9 4" xfId="11705" xr:uid="{00000000-0005-0000-0000-0000F77A0000}"/>
    <cellStyle name="Normal 3 9 4 2" xfId="11706" xr:uid="{00000000-0005-0000-0000-0000F87A0000}"/>
    <cellStyle name="Normal 3 9 5" xfId="11707" xr:uid="{00000000-0005-0000-0000-0000F97A0000}"/>
    <cellStyle name="Normal 3 9 5 2" xfId="11708" xr:uid="{00000000-0005-0000-0000-0000FA7A0000}"/>
    <cellStyle name="Normal 3 9 6" xfId="11709" xr:uid="{00000000-0005-0000-0000-0000FB7A0000}"/>
    <cellStyle name="Normal 3 9 6 2" xfId="11710" xr:uid="{00000000-0005-0000-0000-0000FC7A0000}"/>
    <cellStyle name="Normal 3 9 7" xfId="11711" xr:uid="{00000000-0005-0000-0000-0000FD7A0000}"/>
    <cellStyle name="Normal 3 9 7 2" xfId="11712" xr:uid="{00000000-0005-0000-0000-0000FE7A0000}"/>
    <cellStyle name="Normal 3 9 8" xfId="11713" xr:uid="{00000000-0005-0000-0000-0000FF7A0000}"/>
    <cellStyle name="Normal 3 9 8 2" xfId="11714" xr:uid="{00000000-0005-0000-0000-0000007B0000}"/>
    <cellStyle name="Normal 3 9 9" xfId="11715" xr:uid="{00000000-0005-0000-0000-0000017B0000}"/>
    <cellStyle name="Normal 3 9 9 2" xfId="11716" xr:uid="{00000000-0005-0000-0000-0000027B0000}"/>
    <cellStyle name="Normal 3_013_Globo - Bloco de Apoio" xfId="2323" xr:uid="{00000000-0005-0000-0000-0000037B0000}"/>
    <cellStyle name="Normal 30" xfId="2324" xr:uid="{00000000-0005-0000-0000-0000047B0000}"/>
    <cellStyle name="Normal 30 10" xfId="23286" xr:uid="{00000000-0005-0000-0000-0000057B0000}"/>
    <cellStyle name="Normal 30 10 2" xfId="33450" xr:uid="{00000000-0005-0000-0000-0000067B0000}"/>
    <cellStyle name="Normal 30 10 2 2" xfId="45709" xr:uid="{00000000-0005-0000-0000-0000077B0000}"/>
    <cellStyle name="Normal 30 10 3" xfId="41770" xr:uid="{00000000-0005-0000-0000-0000087B0000}"/>
    <cellStyle name="Normal 30 11" xfId="27494" xr:uid="{00000000-0005-0000-0000-0000097B0000}"/>
    <cellStyle name="Normal 30 11 2" xfId="41995" xr:uid="{00000000-0005-0000-0000-00000A7B0000}"/>
    <cellStyle name="Normal 30 12" xfId="37636" xr:uid="{00000000-0005-0000-0000-00000B7B0000}"/>
    <cellStyle name="Normal 30 12 2" xfId="46008" xr:uid="{00000000-0005-0000-0000-00000C7B0000}"/>
    <cellStyle name="Normal 30 13" xfId="37821" xr:uid="{00000000-0005-0000-0000-00000D7B0000}"/>
    <cellStyle name="Normal 30 14" xfId="38046" xr:uid="{00000000-0005-0000-0000-00000E7B0000}"/>
    <cellStyle name="Normal 30 2" xfId="2325" xr:uid="{00000000-0005-0000-0000-00000F7B0000}"/>
    <cellStyle name="Normal 30 2 10" xfId="27495" xr:uid="{00000000-0005-0000-0000-0000107B0000}"/>
    <cellStyle name="Normal 30 2 10 2" xfId="46009" xr:uid="{00000000-0005-0000-0000-0000117B0000}"/>
    <cellStyle name="Normal 30 2 11" xfId="37637" xr:uid="{00000000-0005-0000-0000-0000127B0000}"/>
    <cellStyle name="Normal 30 2 12" xfId="37822" xr:uid="{00000000-0005-0000-0000-0000137B0000}"/>
    <cellStyle name="Normal 30 2 13" xfId="38047" xr:uid="{00000000-0005-0000-0000-0000147B0000}"/>
    <cellStyle name="Normal 30 2 2" xfId="3042" xr:uid="{00000000-0005-0000-0000-0000157B0000}"/>
    <cellStyle name="Normal 30 2 2 2" xfId="3043" xr:uid="{00000000-0005-0000-0000-0000167B0000}"/>
    <cellStyle name="Normal 30 2 2 2 2" xfId="19810" xr:uid="{00000000-0005-0000-0000-0000177B0000}"/>
    <cellStyle name="Normal 30 2 2 2 2 2" xfId="22739" xr:uid="{00000000-0005-0000-0000-0000187B0000}"/>
    <cellStyle name="Normal 30 2 2 2 2 2 2" xfId="27126" xr:uid="{00000000-0005-0000-0000-0000197B0000}"/>
    <cellStyle name="Normal 30 2 2 2 2 2 2 2" xfId="37246" xr:uid="{00000000-0005-0000-0000-00001A7B0000}"/>
    <cellStyle name="Normal 30 2 2 2 2 2 3" xfId="32914" xr:uid="{00000000-0005-0000-0000-00001B7B0000}"/>
    <cellStyle name="Normal 30 2 2 2 2 2 4" xfId="44672" xr:uid="{00000000-0005-0000-0000-00001C7B0000}"/>
    <cellStyle name="Normal 30 2 2 2 2 3" xfId="25051" xr:uid="{00000000-0005-0000-0000-00001D7B0000}"/>
    <cellStyle name="Normal 30 2 2 2 2 3 2" xfId="35181" xr:uid="{00000000-0005-0000-0000-00001E7B0000}"/>
    <cellStyle name="Normal 30 2 2 2 2 4" xfId="30038" xr:uid="{00000000-0005-0000-0000-00001F7B0000}"/>
    <cellStyle name="Normal 30 2 2 2 2 5" xfId="40733" xr:uid="{00000000-0005-0000-0000-0000207B0000}"/>
    <cellStyle name="Normal 30 2 2 2 3" xfId="20535" xr:uid="{00000000-0005-0000-0000-0000217B0000}"/>
    <cellStyle name="Normal 30 2 2 2 3 2" xfId="25717" xr:uid="{00000000-0005-0000-0000-0000227B0000}"/>
    <cellStyle name="Normal 30 2 2 2 3 2 2" xfId="35838" xr:uid="{00000000-0005-0000-0000-0000237B0000}"/>
    <cellStyle name="Normal 30 2 2 2 3 3" xfId="30742" xr:uid="{00000000-0005-0000-0000-0000247B0000}"/>
    <cellStyle name="Normal 30 2 2 2 3 4" xfId="42759" xr:uid="{00000000-0005-0000-0000-0000257B0000}"/>
    <cellStyle name="Normal 30 2 2 2 4" xfId="23617" xr:uid="{00000000-0005-0000-0000-0000267B0000}"/>
    <cellStyle name="Normal 30 2 2 2 4 2" xfId="33770" xr:uid="{00000000-0005-0000-0000-0000277B0000}"/>
    <cellStyle name="Normal 30 2 2 2 5" xfId="27833" xr:uid="{00000000-0005-0000-0000-0000287B0000}"/>
    <cellStyle name="Normal 30 2 2 2 6" xfId="38817" xr:uid="{00000000-0005-0000-0000-0000297B0000}"/>
    <cellStyle name="Normal 30 2 2 3" xfId="19282" xr:uid="{00000000-0005-0000-0000-00002A7B0000}"/>
    <cellStyle name="Normal 30 2 2 3 2" xfId="22213" xr:uid="{00000000-0005-0000-0000-00002B7B0000}"/>
    <cellStyle name="Normal 30 2 2 3 2 2" xfId="26600" xr:uid="{00000000-0005-0000-0000-00002C7B0000}"/>
    <cellStyle name="Normal 30 2 2 3 2 2 2" xfId="36720" xr:uid="{00000000-0005-0000-0000-00002D7B0000}"/>
    <cellStyle name="Normal 30 2 2 3 2 2 3" xfId="45191" xr:uid="{00000000-0005-0000-0000-00002E7B0000}"/>
    <cellStyle name="Normal 30 2 2 3 2 3" xfId="32388" xr:uid="{00000000-0005-0000-0000-00002F7B0000}"/>
    <cellStyle name="Normal 30 2 2 3 2 4" xfId="41252" xr:uid="{00000000-0005-0000-0000-0000307B0000}"/>
    <cellStyle name="Normal 30 2 2 3 3" xfId="24525" xr:uid="{00000000-0005-0000-0000-0000317B0000}"/>
    <cellStyle name="Normal 30 2 2 3 3 2" xfId="34655" xr:uid="{00000000-0005-0000-0000-0000327B0000}"/>
    <cellStyle name="Normal 30 2 2 3 3 3" xfId="43278" xr:uid="{00000000-0005-0000-0000-0000337B0000}"/>
    <cellStyle name="Normal 30 2 2 3 4" xfId="29511" xr:uid="{00000000-0005-0000-0000-0000347B0000}"/>
    <cellStyle name="Normal 30 2 2 3 5" xfId="39336" xr:uid="{00000000-0005-0000-0000-0000357B0000}"/>
    <cellStyle name="Normal 30 2 2 4" xfId="20534" xr:uid="{00000000-0005-0000-0000-0000367B0000}"/>
    <cellStyle name="Normal 30 2 2 4 2" xfId="25716" xr:uid="{00000000-0005-0000-0000-0000377B0000}"/>
    <cellStyle name="Normal 30 2 2 4 2 2" xfId="35837" xr:uid="{00000000-0005-0000-0000-0000387B0000}"/>
    <cellStyle name="Normal 30 2 2 4 2 3" xfId="44043" xr:uid="{00000000-0005-0000-0000-0000397B0000}"/>
    <cellStyle name="Normal 30 2 2 4 3" xfId="30741" xr:uid="{00000000-0005-0000-0000-00003A7B0000}"/>
    <cellStyle name="Normal 30 2 2 4 4" xfId="40104" xr:uid="{00000000-0005-0000-0000-00003B7B0000}"/>
    <cellStyle name="Normal 30 2 2 5" xfId="23616" xr:uid="{00000000-0005-0000-0000-00003C7B0000}"/>
    <cellStyle name="Normal 30 2 2 5 2" xfId="33769" xr:uid="{00000000-0005-0000-0000-00003D7B0000}"/>
    <cellStyle name="Normal 30 2 2 5 3" xfId="42130" xr:uid="{00000000-0005-0000-0000-00003E7B0000}"/>
    <cellStyle name="Normal 30 2 2 6" xfId="27832" xr:uid="{00000000-0005-0000-0000-00003F7B0000}"/>
    <cellStyle name="Normal 30 2 2 6 2" xfId="46010" xr:uid="{00000000-0005-0000-0000-0000407B0000}"/>
    <cellStyle name="Normal 30 2 2 7" xfId="38188" xr:uid="{00000000-0005-0000-0000-0000417B0000}"/>
    <cellStyle name="Normal 30 2 3" xfId="3044" xr:uid="{00000000-0005-0000-0000-0000427B0000}"/>
    <cellStyle name="Normal 30 2 3 10" xfId="38312" xr:uid="{00000000-0005-0000-0000-0000437B0000}"/>
    <cellStyle name="Normal 30 2 3 2" xfId="11717" xr:uid="{00000000-0005-0000-0000-0000447B0000}"/>
    <cellStyle name="Normal 30 2 3 2 2" xfId="40858" xr:uid="{00000000-0005-0000-0000-0000457B0000}"/>
    <cellStyle name="Normal 30 2 3 2 2 2" xfId="44797" xr:uid="{00000000-0005-0000-0000-0000467B0000}"/>
    <cellStyle name="Normal 30 2 3 2 3" xfId="42884" xr:uid="{00000000-0005-0000-0000-0000477B0000}"/>
    <cellStyle name="Normal 30 2 3 2 4" xfId="38942" xr:uid="{00000000-0005-0000-0000-0000487B0000}"/>
    <cellStyle name="Normal 30 2 3 3" xfId="11718" xr:uid="{00000000-0005-0000-0000-0000497B0000}"/>
    <cellStyle name="Normal 30 2 3 3 2" xfId="41376" xr:uid="{00000000-0005-0000-0000-00004A7B0000}"/>
    <cellStyle name="Normal 30 2 3 3 2 2" xfId="45315" xr:uid="{00000000-0005-0000-0000-00004B7B0000}"/>
    <cellStyle name="Normal 30 2 3 3 3" xfId="43402" xr:uid="{00000000-0005-0000-0000-00004C7B0000}"/>
    <cellStyle name="Normal 30 2 3 3 4" xfId="39460" xr:uid="{00000000-0005-0000-0000-00004D7B0000}"/>
    <cellStyle name="Normal 30 2 3 4" xfId="19634" xr:uid="{00000000-0005-0000-0000-00004E7B0000}"/>
    <cellStyle name="Normal 30 2 3 4 2" xfId="22563" xr:uid="{00000000-0005-0000-0000-00004F7B0000}"/>
    <cellStyle name="Normal 30 2 3 4 2 2" xfId="26950" xr:uid="{00000000-0005-0000-0000-0000507B0000}"/>
    <cellStyle name="Normal 30 2 3 4 2 2 2" xfId="37070" xr:uid="{00000000-0005-0000-0000-0000517B0000}"/>
    <cellStyle name="Normal 30 2 3 4 2 3" xfId="32738" xr:uid="{00000000-0005-0000-0000-0000527B0000}"/>
    <cellStyle name="Normal 30 2 3 4 2 4" xfId="44167" xr:uid="{00000000-0005-0000-0000-0000537B0000}"/>
    <cellStyle name="Normal 30 2 3 4 3" xfId="24875" xr:uid="{00000000-0005-0000-0000-0000547B0000}"/>
    <cellStyle name="Normal 30 2 3 4 3 2" xfId="35005" xr:uid="{00000000-0005-0000-0000-0000557B0000}"/>
    <cellStyle name="Normal 30 2 3 4 4" xfId="29862" xr:uid="{00000000-0005-0000-0000-0000567B0000}"/>
    <cellStyle name="Normal 30 2 3 4 5" xfId="40228" xr:uid="{00000000-0005-0000-0000-0000577B0000}"/>
    <cellStyle name="Normal 30 2 3 5" xfId="20536" xr:uid="{00000000-0005-0000-0000-0000587B0000}"/>
    <cellStyle name="Normal 30 2 3 5 2" xfId="25718" xr:uid="{00000000-0005-0000-0000-0000597B0000}"/>
    <cellStyle name="Normal 30 2 3 5 2 2" xfId="35839" xr:uid="{00000000-0005-0000-0000-00005A7B0000}"/>
    <cellStyle name="Normal 30 2 3 5 3" xfId="30743" xr:uid="{00000000-0005-0000-0000-00005B7B0000}"/>
    <cellStyle name="Normal 30 2 3 5 4" xfId="42254" xr:uid="{00000000-0005-0000-0000-00005C7B0000}"/>
    <cellStyle name="Normal 30 2 3 6" xfId="23618" xr:uid="{00000000-0005-0000-0000-00005D7B0000}"/>
    <cellStyle name="Normal 30 2 3 6 2" xfId="33771" xr:uid="{00000000-0005-0000-0000-00005E7B0000}"/>
    <cellStyle name="Normal 30 2 3 7" xfId="27834" xr:uid="{00000000-0005-0000-0000-00005F7B0000}"/>
    <cellStyle name="Normal 30 2 3 8" xfId="37689" xr:uid="{00000000-0005-0000-0000-0000607B0000}"/>
    <cellStyle name="Normal 30 2 3 9" xfId="37884" xr:uid="{00000000-0005-0000-0000-0000617B0000}"/>
    <cellStyle name="Normal 30 2 4" xfId="3045" xr:uid="{00000000-0005-0000-0000-0000627B0000}"/>
    <cellStyle name="Normal 30 2 4 2" xfId="19454" xr:uid="{00000000-0005-0000-0000-0000637B0000}"/>
    <cellStyle name="Normal 30 2 4 2 2" xfId="22383" xr:uid="{00000000-0005-0000-0000-0000647B0000}"/>
    <cellStyle name="Normal 30 2 4 2 2 2" xfId="26770" xr:uid="{00000000-0005-0000-0000-0000657B0000}"/>
    <cellStyle name="Normal 30 2 4 2 2 2 2" xfId="36890" xr:uid="{00000000-0005-0000-0000-0000667B0000}"/>
    <cellStyle name="Normal 30 2 4 2 2 2 3" xfId="44932" xr:uid="{00000000-0005-0000-0000-0000677B0000}"/>
    <cellStyle name="Normal 30 2 4 2 2 3" xfId="32558" xr:uid="{00000000-0005-0000-0000-0000687B0000}"/>
    <cellStyle name="Normal 30 2 4 2 2 4" xfId="40993" xr:uid="{00000000-0005-0000-0000-0000697B0000}"/>
    <cellStyle name="Normal 30 2 4 2 3" xfId="24695" xr:uid="{00000000-0005-0000-0000-00006A7B0000}"/>
    <cellStyle name="Normal 30 2 4 2 3 2" xfId="34825" xr:uid="{00000000-0005-0000-0000-00006B7B0000}"/>
    <cellStyle name="Normal 30 2 4 2 3 3" xfId="43019" xr:uid="{00000000-0005-0000-0000-00006C7B0000}"/>
    <cellStyle name="Normal 30 2 4 2 4" xfId="29682" xr:uid="{00000000-0005-0000-0000-00006D7B0000}"/>
    <cellStyle name="Normal 30 2 4 2 5" xfId="39077" xr:uid="{00000000-0005-0000-0000-00006E7B0000}"/>
    <cellStyle name="Normal 30 2 4 3" xfId="20537" xr:uid="{00000000-0005-0000-0000-00006F7B0000}"/>
    <cellStyle name="Normal 30 2 4 3 2" xfId="25719" xr:uid="{00000000-0005-0000-0000-0000707B0000}"/>
    <cellStyle name="Normal 30 2 4 3 2 2" xfId="35840" xr:uid="{00000000-0005-0000-0000-0000717B0000}"/>
    <cellStyle name="Normal 30 2 4 3 2 2 2" xfId="45437" xr:uid="{00000000-0005-0000-0000-0000727B0000}"/>
    <cellStyle name="Normal 30 2 4 3 2 3" xfId="41498" xr:uid="{00000000-0005-0000-0000-0000737B0000}"/>
    <cellStyle name="Normal 30 2 4 3 3" xfId="30744" xr:uid="{00000000-0005-0000-0000-0000747B0000}"/>
    <cellStyle name="Normal 30 2 4 3 3 2" xfId="43524" xr:uid="{00000000-0005-0000-0000-0000757B0000}"/>
    <cellStyle name="Normal 30 2 4 3 4" xfId="39582" xr:uid="{00000000-0005-0000-0000-0000767B0000}"/>
    <cellStyle name="Normal 30 2 4 4" xfId="23619" xr:uid="{00000000-0005-0000-0000-0000777B0000}"/>
    <cellStyle name="Normal 30 2 4 4 2" xfId="33772" xr:uid="{00000000-0005-0000-0000-0000787B0000}"/>
    <cellStyle name="Normal 30 2 4 4 2 2" xfId="44289" xr:uid="{00000000-0005-0000-0000-0000797B0000}"/>
    <cellStyle name="Normal 30 2 4 4 3" xfId="40350" xr:uid="{00000000-0005-0000-0000-00007A7B0000}"/>
    <cellStyle name="Normal 30 2 4 5" xfId="27835" xr:uid="{00000000-0005-0000-0000-00007B7B0000}"/>
    <cellStyle name="Normal 30 2 4 5 2" xfId="42376" xr:uid="{00000000-0005-0000-0000-00007C7B0000}"/>
    <cellStyle name="Normal 30 2 4 6" xfId="38434" xr:uid="{00000000-0005-0000-0000-00007D7B0000}"/>
    <cellStyle name="Normal 30 2 5" xfId="3567" xr:uid="{00000000-0005-0000-0000-00007E7B0000}"/>
    <cellStyle name="Normal 30 2 5 2" xfId="19981" xr:uid="{00000000-0005-0000-0000-00007F7B0000}"/>
    <cellStyle name="Normal 30 2 5 2 2" xfId="22910" xr:uid="{00000000-0005-0000-0000-0000807B0000}"/>
    <cellStyle name="Normal 30 2 5 2 2 2" xfId="27297" xr:uid="{00000000-0005-0000-0000-0000817B0000}"/>
    <cellStyle name="Normal 30 2 5 2 2 2 2" xfId="37417" xr:uid="{00000000-0005-0000-0000-0000827B0000}"/>
    <cellStyle name="Normal 30 2 5 2 2 2 3" xfId="45560" xr:uid="{00000000-0005-0000-0000-0000837B0000}"/>
    <cellStyle name="Normal 30 2 5 2 2 3" xfId="33085" xr:uid="{00000000-0005-0000-0000-0000847B0000}"/>
    <cellStyle name="Normal 30 2 5 2 2 4" xfId="41621" xr:uid="{00000000-0005-0000-0000-0000857B0000}"/>
    <cellStyle name="Normal 30 2 5 2 3" xfId="25222" xr:uid="{00000000-0005-0000-0000-0000867B0000}"/>
    <cellStyle name="Normal 30 2 5 2 3 2" xfId="35352" xr:uid="{00000000-0005-0000-0000-0000877B0000}"/>
    <cellStyle name="Normal 30 2 5 2 3 3" xfId="43647" xr:uid="{00000000-0005-0000-0000-0000887B0000}"/>
    <cellStyle name="Normal 30 2 5 2 4" xfId="30209" xr:uid="{00000000-0005-0000-0000-0000897B0000}"/>
    <cellStyle name="Normal 30 2 5 2 5" xfId="39705" xr:uid="{00000000-0005-0000-0000-00008A7B0000}"/>
    <cellStyle name="Normal 30 2 5 3" xfId="20972" xr:uid="{00000000-0005-0000-0000-00008B7B0000}"/>
    <cellStyle name="Normal 30 2 5 3 2" xfId="26153" xr:uid="{00000000-0005-0000-0000-00008C7B0000}"/>
    <cellStyle name="Normal 30 2 5 3 2 2" xfId="36274" xr:uid="{00000000-0005-0000-0000-00008D7B0000}"/>
    <cellStyle name="Normal 30 2 5 3 2 3" xfId="44412" xr:uid="{00000000-0005-0000-0000-00008E7B0000}"/>
    <cellStyle name="Normal 30 2 5 3 3" xfId="31178" xr:uid="{00000000-0005-0000-0000-00008F7B0000}"/>
    <cellStyle name="Normal 30 2 5 3 4" xfId="40473" xr:uid="{00000000-0005-0000-0000-0000907B0000}"/>
    <cellStyle name="Normal 30 2 5 4" xfId="24060" xr:uid="{00000000-0005-0000-0000-0000917B0000}"/>
    <cellStyle name="Normal 30 2 5 4 2" xfId="34207" xr:uid="{00000000-0005-0000-0000-0000927B0000}"/>
    <cellStyle name="Normal 30 2 5 4 3" xfId="42499" xr:uid="{00000000-0005-0000-0000-0000937B0000}"/>
    <cellStyle name="Normal 30 2 5 5" xfId="28284" xr:uid="{00000000-0005-0000-0000-0000947B0000}"/>
    <cellStyle name="Normal 30 2 5 6" xfId="38557" xr:uid="{00000000-0005-0000-0000-0000957B0000}"/>
    <cellStyle name="Normal 30 2 6" xfId="19102" xr:uid="{00000000-0005-0000-0000-0000967B0000}"/>
    <cellStyle name="Normal 30 2 6 2" xfId="22044" xr:uid="{00000000-0005-0000-0000-0000977B0000}"/>
    <cellStyle name="Normal 30 2 6 2 2" xfId="26433" xr:uid="{00000000-0005-0000-0000-0000987B0000}"/>
    <cellStyle name="Normal 30 2 6 2 2 2" xfId="36553" xr:uid="{00000000-0005-0000-0000-0000997B0000}"/>
    <cellStyle name="Normal 30 2 6 2 2 2 2" xfId="45697" xr:uid="{00000000-0005-0000-0000-00009A7B0000}"/>
    <cellStyle name="Normal 30 2 6 2 2 3" xfId="41758" xr:uid="{00000000-0005-0000-0000-00009B7B0000}"/>
    <cellStyle name="Normal 30 2 6 2 3" xfId="32220" xr:uid="{00000000-0005-0000-0000-00009C7B0000}"/>
    <cellStyle name="Normal 30 2 6 2 3 2" xfId="43784" xr:uid="{00000000-0005-0000-0000-00009D7B0000}"/>
    <cellStyle name="Normal 30 2 6 2 4" xfId="39842" xr:uid="{00000000-0005-0000-0000-00009E7B0000}"/>
    <cellStyle name="Normal 30 2 6 3" xfId="24356" xr:uid="{00000000-0005-0000-0000-00009F7B0000}"/>
    <cellStyle name="Normal 30 2 6 3 2" xfId="34487" xr:uid="{00000000-0005-0000-0000-0000A07B0000}"/>
    <cellStyle name="Normal 30 2 6 3 2 2" xfId="44548" xr:uid="{00000000-0005-0000-0000-0000A17B0000}"/>
    <cellStyle name="Normal 30 2 6 3 3" xfId="40609" xr:uid="{00000000-0005-0000-0000-0000A27B0000}"/>
    <cellStyle name="Normal 30 2 6 4" xfId="29338" xr:uid="{00000000-0005-0000-0000-0000A37B0000}"/>
    <cellStyle name="Normal 30 2 6 4 2" xfId="42635" xr:uid="{00000000-0005-0000-0000-0000A47B0000}"/>
    <cellStyle name="Normal 30 2 6 5" xfId="38693" xr:uid="{00000000-0005-0000-0000-0000A57B0000}"/>
    <cellStyle name="Normal 30 2 7" xfId="20217" xr:uid="{00000000-0005-0000-0000-0000A67B0000}"/>
    <cellStyle name="Normal 30 2 7 2" xfId="25399" xr:uid="{00000000-0005-0000-0000-0000A77B0000}"/>
    <cellStyle name="Normal 30 2 7 2 2" xfId="35520" xr:uid="{00000000-0005-0000-0000-0000A87B0000}"/>
    <cellStyle name="Normal 30 2 7 2 2 2" xfId="45067" xr:uid="{00000000-0005-0000-0000-0000A97B0000}"/>
    <cellStyle name="Normal 30 2 7 2 3" xfId="41128" xr:uid="{00000000-0005-0000-0000-0000AA7B0000}"/>
    <cellStyle name="Normal 30 2 7 3" xfId="30424" xr:uid="{00000000-0005-0000-0000-0000AB7B0000}"/>
    <cellStyle name="Normal 30 2 7 3 2" xfId="43154" xr:uid="{00000000-0005-0000-0000-0000AC7B0000}"/>
    <cellStyle name="Normal 30 2 7 4" xfId="39212" xr:uid="{00000000-0005-0000-0000-0000AD7B0000}"/>
    <cellStyle name="Normal 30 2 8" xfId="23124" xr:uid="{00000000-0005-0000-0000-0000AE7B0000}"/>
    <cellStyle name="Normal 30 2 8 2" xfId="33289" xr:uid="{00000000-0005-0000-0000-0000AF7B0000}"/>
    <cellStyle name="Normal 30 2 8 2 2" xfId="43913" xr:uid="{00000000-0005-0000-0000-0000B07B0000}"/>
    <cellStyle name="Normal 30 2 8 3" xfId="39971" xr:uid="{00000000-0005-0000-0000-0000B17B0000}"/>
    <cellStyle name="Normal 30 2 9" xfId="23287" xr:uid="{00000000-0005-0000-0000-0000B27B0000}"/>
    <cellStyle name="Normal 30 2 9 2" xfId="33451" xr:uid="{00000000-0005-0000-0000-0000B37B0000}"/>
    <cellStyle name="Normal 30 2 9 3" xfId="41996" xr:uid="{00000000-0005-0000-0000-0000B47B0000}"/>
    <cellStyle name="Normal 30 3" xfId="3046" xr:uid="{00000000-0005-0000-0000-0000B57B0000}"/>
    <cellStyle name="Normal 30 3 2" xfId="3568" xr:uid="{00000000-0005-0000-0000-0000B67B0000}"/>
    <cellStyle name="Normal 30 3 2 2" xfId="19809" xr:uid="{00000000-0005-0000-0000-0000B77B0000}"/>
    <cellStyle name="Normal 30 3 2 2 2" xfId="22738" xr:uid="{00000000-0005-0000-0000-0000B87B0000}"/>
    <cellStyle name="Normal 30 3 2 2 2 2" xfId="27125" xr:uid="{00000000-0005-0000-0000-0000B97B0000}"/>
    <cellStyle name="Normal 30 3 2 2 2 2 2" xfId="37245" xr:uid="{00000000-0005-0000-0000-0000BA7B0000}"/>
    <cellStyle name="Normal 30 3 2 2 2 3" xfId="32913" xr:uid="{00000000-0005-0000-0000-0000BB7B0000}"/>
    <cellStyle name="Normal 30 3 2 2 2 4" xfId="44671" xr:uid="{00000000-0005-0000-0000-0000BC7B0000}"/>
    <cellStyle name="Normal 30 3 2 2 3" xfId="25050" xr:uid="{00000000-0005-0000-0000-0000BD7B0000}"/>
    <cellStyle name="Normal 30 3 2 2 3 2" xfId="35180" xr:uid="{00000000-0005-0000-0000-0000BE7B0000}"/>
    <cellStyle name="Normal 30 3 2 2 4" xfId="30037" xr:uid="{00000000-0005-0000-0000-0000BF7B0000}"/>
    <cellStyle name="Normal 30 3 2 2 5" xfId="40732" xr:uid="{00000000-0005-0000-0000-0000C07B0000}"/>
    <cellStyle name="Normal 30 3 2 3" xfId="20973" xr:uid="{00000000-0005-0000-0000-0000C17B0000}"/>
    <cellStyle name="Normal 30 3 2 3 2" xfId="26154" xr:uid="{00000000-0005-0000-0000-0000C27B0000}"/>
    <cellStyle name="Normal 30 3 2 3 2 2" xfId="36275" xr:uid="{00000000-0005-0000-0000-0000C37B0000}"/>
    <cellStyle name="Normal 30 3 2 3 3" xfId="31179" xr:uid="{00000000-0005-0000-0000-0000C47B0000}"/>
    <cellStyle name="Normal 30 3 2 3 4" xfId="42758" xr:uid="{00000000-0005-0000-0000-0000C57B0000}"/>
    <cellStyle name="Normal 30 3 2 4" xfId="24061" xr:uid="{00000000-0005-0000-0000-0000C67B0000}"/>
    <cellStyle name="Normal 30 3 2 4 2" xfId="34208" xr:uid="{00000000-0005-0000-0000-0000C77B0000}"/>
    <cellStyle name="Normal 30 3 2 5" xfId="28285" xr:uid="{00000000-0005-0000-0000-0000C87B0000}"/>
    <cellStyle name="Normal 30 3 2 6" xfId="38816" xr:uid="{00000000-0005-0000-0000-0000C97B0000}"/>
    <cellStyle name="Normal 30 3 3" xfId="19281" xr:uid="{00000000-0005-0000-0000-0000CA7B0000}"/>
    <cellStyle name="Normal 30 3 3 2" xfId="22212" xr:uid="{00000000-0005-0000-0000-0000CB7B0000}"/>
    <cellStyle name="Normal 30 3 3 2 2" xfId="26599" xr:uid="{00000000-0005-0000-0000-0000CC7B0000}"/>
    <cellStyle name="Normal 30 3 3 2 2 2" xfId="36719" xr:uid="{00000000-0005-0000-0000-0000CD7B0000}"/>
    <cellStyle name="Normal 30 3 3 2 2 3" xfId="45190" xr:uid="{00000000-0005-0000-0000-0000CE7B0000}"/>
    <cellStyle name="Normal 30 3 3 2 3" xfId="32387" xr:uid="{00000000-0005-0000-0000-0000CF7B0000}"/>
    <cellStyle name="Normal 30 3 3 2 4" xfId="41251" xr:uid="{00000000-0005-0000-0000-0000D07B0000}"/>
    <cellStyle name="Normal 30 3 3 3" xfId="24524" xr:uid="{00000000-0005-0000-0000-0000D17B0000}"/>
    <cellStyle name="Normal 30 3 3 3 2" xfId="34654" xr:uid="{00000000-0005-0000-0000-0000D27B0000}"/>
    <cellStyle name="Normal 30 3 3 3 3" xfId="43277" xr:uid="{00000000-0005-0000-0000-0000D37B0000}"/>
    <cellStyle name="Normal 30 3 3 4" xfId="29510" xr:uid="{00000000-0005-0000-0000-0000D47B0000}"/>
    <cellStyle name="Normal 30 3 3 5" xfId="39335" xr:uid="{00000000-0005-0000-0000-0000D57B0000}"/>
    <cellStyle name="Normal 30 3 4" xfId="20538" xr:uid="{00000000-0005-0000-0000-0000D67B0000}"/>
    <cellStyle name="Normal 30 3 4 2" xfId="25720" xr:uid="{00000000-0005-0000-0000-0000D77B0000}"/>
    <cellStyle name="Normal 30 3 4 2 2" xfId="35841" xr:uid="{00000000-0005-0000-0000-0000D87B0000}"/>
    <cellStyle name="Normal 30 3 4 2 3" xfId="44042" xr:uid="{00000000-0005-0000-0000-0000D97B0000}"/>
    <cellStyle name="Normal 30 3 4 3" xfId="30745" xr:uid="{00000000-0005-0000-0000-0000DA7B0000}"/>
    <cellStyle name="Normal 30 3 4 4" xfId="40103" xr:uid="{00000000-0005-0000-0000-0000DB7B0000}"/>
    <cellStyle name="Normal 30 3 5" xfId="23620" xr:uid="{00000000-0005-0000-0000-0000DC7B0000}"/>
    <cellStyle name="Normal 30 3 5 2" xfId="33773" xr:uid="{00000000-0005-0000-0000-0000DD7B0000}"/>
    <cellStyle name="Normal 30 3 5 3" xfId="42129" xr:uid="{00000000-0005-0000-0000-0000DE7B0000}"/>
    <cellStyle name="Normal 30 3 6" xfId="27836" xr:uid="{00000000-0005-0000-0000-0000DF7B0000}"/>
    <cellStyle name="Normal 30 3 7" xfId="38187" xr:uid="{00000000-0005-0000-0000-0000E07B0000}"/>
    <cellStyle name="Normal 30 4" xfId="3047" xr:uid="{00000000-0005-0000-0000-0000E17B0000}"/>
    <cellStyle name="Normal 30 4 2" xfId="19633" xr:uid="{00000000-0005-0000-0000-0000E27B0000}"/>
    <cellStyle name="Normal 30 4 2 2" xfId="22562" xr:uid="{00000000-0005-0000-0000-0000E37B0000}"/>
    <cellStyle name="Normal 30 4 2 2 2" xfId="26949" xr:uid="{00000000-0005-0000-0000-0000E47B0000}"/>
    <cellStyle name="Normal 30 4 2 2 2 2" xfId="37069" xr:uid="{00000000-0005-0000-0000-0000E57B0000}"/>
    <cellStyle name="Normal 30 4 2 2 2 3" xfId="44796" xr:uid="{00000000-0005-0000-0000-0000E67B0000}"/>
    <cellStyle name="Normal 30 4 2 2 3" xfId="32737" xr:uid="{00000000-0005-0000-0000-0000E77B0000}"/>
    <cellStyle name="Normal 30 4 2 2 4" xfId="40857" xr:uid="{00000000-0005-0000-0000-0000E87B0000}"/>
    <cellStyle name="Normal 30 4 2 3" xfId="24874" xr:uid="{00000000-0005-0000-0000-0000E97B0000}"/>
    <cellStyle name="Normal 30 4 2 3 2" xfId="35004" xr:uid="{00000000-0005-0000-0000-0000EA7B0000}"/>
    <cellStyle name="Normal 30 4 2 3 3" xfId="42883" xr:uid="{00000000-0005-0000-0000-0000EB7B0000}"/>
    <cellStyle name="Normal 30 4 2 4" xfId="29861" xr:uid="{00000000-0005-0000-0000-0000EC7B0000}"/>
    <cellStyle name="Normal 30 4 2 5" xfId="38941" xr:uid="{00000000-0005-0000-0000-0000ED7B0000}"/>
    <cellStyle name="Normal 30 4 3" xfId="20539" xr:uid="{00000000-0005-0000-0000-0000EE7B0000}"/>
    <cellStyle name="Normal 30 4 3 2" xfId="25721" xr:uid="{00000000-0005-0000-0000-0000EF7B0000}"/>
    <cellStyle name="Normal 30 4 3 2 2" xfId="35842" xr:uid="{00000000-0005-0000-0000-0000F07B0000}"/>
    <cellStyle name="Normal 30 4 3 2 2 2" xfId="45314" xr:uid="{00000000-0005-0000-0000-0000F17B0000}"/>
    <cellStyle name="Normal 30 4 3 2 3" xfId="41375" xr:uid="{00000000-0005-0000-0000-0000F27B0000}"/>
    <cellStyle name="Normal 30 4 3 3" xfId="30746" xr:uid="{00000000-0005-0000-0000-0000F37B0000}"/>
    <cellStyle name="Normal 30 4 3 3 2" xfId="43401" xr:uid="{00000000-0005-0000-0000-0000F47B0000}"/>
    <cellStyle name="Normal 30 4 3 4" xfId="39459" xr:uid="{00000000-0005-0000-0000-0000F57B0000}"/>
    <cellStyle name="Normal 30 4 4" xfId="23621" xr:uid="{00000000-0005-0000-0000-0000F67B0000}"/>
    <cellStyle name="Normal 30 4 4 2" xfId="33774" xr:uid="{00000000-0005-0000-0000-0000F77B0000}"/>
    <cellStyle name="Normal 30 4 4 2 2" xfId="44166" xr:uid="{00000000-0005-0000-0000-0000F87B0000}"/>
    <cellStyle name="Normal 30 4 4 3" xfId="40227" xr:uid="{00000000-0005-0000-0000-0000F97B0000}"/>
    <cellStyle name="Normal 30 4 5" xfId="27837" xr:uid="{00000000-0005-0000-0000-0000FA7B0000}"/>
    <cellStyle name="Normal 30 4 5 2" xfId="42253" xr:uid="{00000000-0005-0000-0000-0000FB7B0000}"/>
    <cellStyle name="Normal 30 4 6" xfId="38311" xr:uid="{00000000-0005-0000-0000-0000FC7B0000}"/>
    <cellStyle name="Normal 30 5" xfId="3569" xr:uid="{00000000-0005-0000-0000-0000FD7B0000}"/>
    <cellStyle name="Normal 30 5 2" xfId="19453" xr:uid="{00000000-0005-0000-0000-0000FE7B0000}"/>
    <cellStyle name="Normal 30 5 2 2" xfId="22382" xr:uid="{00000000-0005-0000-0000-0000FF7B0000}"/>
    <cellStyle name="Normal 30 5 2 2 2" xfId="26769" xr:uid="{00000000-0005-0000-0000-0000007C0000}"/>
    <cellStyle name="Normal 30 5 2 2 2 2" xfId="36889" xr:uid="{00000000-0005-0000-0000-0000017C0000}"/>
    <cellStyle name="Normal 30 5 2 2 2 3" xfId="44931" xr:uid="{00000000-0005-0000-0000-0000027C0000}"/>
    <cellStyle name="Normal 30 5 2 2 3" xfId="32557" xr:uid="{00000000-0005-0000-0000-0000037C0000}"/>
    <cellStyle name="Normal 30 5 2 2 4" xfId="40992" xr:uid="{00000000-0005-0000-0000-0000047C0000}"/>
    <cellStyle name="Normal 30 5 2 3" xfId="24694" xr:uid="{00000000-0005-0000-0000-0000057C0000}"/>
    <cellStyle name="Normal 30 5 2 3 2" xfId="34824" xr:uid="{00000000-0005-0000-0000-0000067C0000}"/>
    <cellStyle name="Normal 30 5 2 3 3" xfId="43018" xr:uid="{00000000-0005-0000-0000-0000077C0000}"/>
    <cellStyle name="Normal 30 5 2 4" xfId="29681" xr:uid="{00000000-0005-0000-0000-0000087C0000}"/>
    <cellStyle name="Normal 30 5 2 5" xfId="39076" xr:uid="{00000000-0005-0000-0000-0000097C0000}"/>
    <cellStyle name="Normal 30 5 3" xfId="20974" xr:uid="{00000000-0005-0000-0000-00000A7C0000}"/>
    <cellStyle name="Normal 30 5 3 2" xfId="26155" xr:uid="{00000000-0005-0000-0000-00000B7C0000}"/>
    <cellStyle name="Normal 30 5 3 2 2" xfId="36276" xr:uid="{00000000-0005-0000-0000-00000C7C0000}"/>
    <cellStyle name="Normal 30 5 3 2 2 2" xfId="45436" xr:uid="{00000000-0005-0000-0000-00000D7C0000}"/>
    <cellStyle name="Normal 30 5 3 2 3" xfId="41497" xr:uid="{00000000-0005-0000-0000-00000E7C0000}"/>
    <cellStyle name="Normal 30 5 3 3" xfId="31180" xr:uid="{00000000-0005-0000-0000-00000F7C0000}"/>
    <cellStyle name="Normal 30 5 3 3 2" xfId="43523" xr:uid="{00000000-0005-0000-0000-0000107C0000}"/>
    <cellStyle name="Normal 30 5 3 4" xfId="39581" xr:uid="{00000000-0005-0000-0000-0000117C0000}"/>
    <cellStyle name="Normal 30 5 4" xfId="24062" xr:uid="{00000000-0005-0000-0000-0000127C0000}"/>
    <cellStyle name="Normal 30 5 4 2" xfId="34209" xr:uid="{00000000-0005-0000-0000-0000137C0000}"/>
    <cellStyle name="Normal 30 5 4 2 2" xfId="44288" xr:uid="{00000000-0005-0000-0000-0000147C0000}"/>
    <cellStyle name="Normal 30 5 4 3" xfId="40349" xr:uid="{00000000-0005-0000-0000-0000157C0000}"/>
    <cellStyle name="Normal 30 5 5" xfId="28286" xr:uid="{00000000-0005-0000-0000-0000167C0000}"/>
    <cellStyle name="Normal 30 5 5 2" xfId="42375" xr:uid="{00000000-0005-0000-0000-0000177C0000}"/>
    <cellStyle name="Normal 30 5 6" xfId="38433" xr:uid="{00000000-0005-0000-0000-0000187C0000}"/>
    <cellStyle name="Normal 30 6" xfId="3570" xr:uid="{00000000-0005-0000-0000-0000197C0000}"/>
    <cellStyle name="Normal 30 6 2" xfId="19980" xr:uid="{00000000-0005-0000-0000-00001A7C0000}"/>
    <cellStyle name="Normal 30 6 2 2" xfId="22909" xr:uid="{00000000-0005-0000-0000-00001B7C0000}"/>
    <cellStyle name="Normal 30 6 2 2 2" xfId="27296" xr:uid="{00000000-0005-0000-0000-00001C7C0000}"/>
    <cellStyle name="Normal 30 6 2 2 2 2" xfId="37416" xr:uid="{00000000-0005-0000-0000-00001D7C0000}"/>
    <cellStyle name="Normal 30 6 2 2 2 3" xfId="45559" xr:uid="{00000000-0005-0000-0000-00001E7C0000}"/>
    <cellStyle name="Normal 30 6 2 2 3" xfId="33084" xr:uid="{00000000-0005-0000-0000-00001F7C0000}"/>
    <cellStyle name="Normal 30 6 2 2 4" xfId="41620" xr:uid="{00000000-0005-0000-0000-0000207C0000}"/>
    <cellStyle name="Normal 30 6 2 3" xfId="25221" xr:uid="{00000000-0005-0000-0000-0000217C0000}"/>
    <cellStyle name="Normal 30 6 2 3 2" xfId="35351" xr:uid="{00000000-0005-0000-0000-0000227C0000}"/>
    <cellStyle name="Normal 30 6 2 3 3" xfId="43646" xr:uid="{00000000-0005-0000-0000-0000237C0000}"/>
    <cellStyle name="Normal 30 6 2 4" xfId="30208" xr:uid="{00000000-0005-0000-0000-0000247C0000}"/>
    <cellStyle name="Normal 30 6 2 5" xfId="39704" xr:uid="{00000000-0005-0000-0000-0000257C0000}"/>
    <cellStyle name="Normal 30 6 3" xfId="20975" xr:uid="{00000000-0005-0000-0000-0000267C0000}"/>
    <cellStyle name="Normal 30 6 3 2" xfId="26156" xr:uid="{00000000-0005-0000-0000-0000277C0000}"/>
    <cellStyle name="Normal 30 6 3 2 2" xfId="36277" xr:uid="{00000000-0005-0000-0000-0000287C0000}"/>
    <cellStyle name="Normal 30 6 3 2 3" xfId="44411" xr:uid="{00000000-0005-0000-0000-0000297C0000}"/>
    <cellStyle name="Normal 30 6 3 3" xfId="31181" xr:uid="{00000000-0005-0000-0000-00002A7C0000}"/>
    <cellStyle name="Normal 30 6 3 4" xfId="40472" xr:uid="{00000000-0005-0000-0000-00002B7C0000}"/>
    <cellStyle name="Normal 30 6 4" xfId="24063" xr:uid="{00000000-0005-0000-0000-00002C7C0000}"/>
    <cellStyle name="Normal 30 6 4 2" xfId="34210" xr:uid="{00000000-0005-0000-0000-00002D7C0000}"/>
    <cellStyle name="Normal 30 6 4 3" xfId="42498" xr:uid="{00000000-0005-0000-0000-00002E7C0000}"/>
    <cellStyle name="Normal 30 6 5" xfId="28287" xr:uid="{00000000-0005-0000-0000-00002F7C0000}"/>
    <cellStyle name="Normal 30 6 6" xfId="38556" xr:uid="{00000000-0005-0000-0000-0000307C0000}"/>
    <cellStyle name="Normal 30 7" xfId="19101" xr:uid="{00000000-0005-0000-0000-0000317C0000}"/>
    <cellStyle name="Normal 30 7 2" xfId="22043" xr:uid="{00000000-0005-0000-0000-0000327C0000}"/>
    <cellStyle name="Normal 30 7 2 2" xfId="26432" xr:uid="{00000000-0005-0000-0000-0000337C0000}"/>
    <cellStyle name="Normal 30 7 2 2 2" xfId="36552" xr:uid="{00000000-0005-0000-0000-0000347C0000}"/>
    <cellStyle name="Normal 30 7 2 2 2 2" xfId="45696" xr:uid="{00000000-0005-0000-0000-0000357C0000}"/>
    <cellStyle name="Normal 30 7 2 2 3" xfId="41757" xr:uid="{00000000-0005-0000-0000-0000367C0000}"/>
    <cellStyle name="Normal 30 7 2 3" xfId="32219" xr:uid="{00000000-0005-0000-0000-0000377C0000}"/>
    <cellStyle name="Normal 30 7 2 3 2" xfId="43783" xr:uid="{00000000-0005-0000-0000-0000387C0000}"/>
    <cellStyle name="Normal 30 7 2 4" xfId="39841" xr:uid="{00000000-0005-0000-0000-0000397C0000}"/>
    <cellStyle name="Normal 30 7 3" xfId="24355" xr:uid="{00000000-0005-0000-0000-00003A7C0000}"/>
    <cellStyle name="Normal 30 7 3 2" xfId="34486" xr:uid="{00000000-0005-0000-0000-00003B7C0000}"/>
    <cellStyle name="Normal 30 7 3 2 2" xfId="44547" xr:uid="{00000000-0005-0000-0000-00003C7C0000}"/>
    <cellStyle name="Normal 30 7 3 3" xfId="40608" xr:uid="{00000000-0005-0000-0000-00003D7C0000}"/>
    <cellStyle name="Normal 30 7 4" xfId="29337" xr:uid="{00000000-0005-0000-0000-00003E7C0000}"/>
    <cellStyle name="Normal 30 7 4 2" xfId="42634" xr:uid="{00000000-0005-0000-0000-00003F7C0000}"/>
    <cellStyle name="Normal 30 7 5" xfId="38692" xr:uid="{00000000-0005-0000-0000-0000407C0000}"/>
    <cellStyle name="Normal 30 8" xfId="20216" xr:uid="{00000000-0005-0000-0000-0000417C0000}"/>
    <cellStyle name="Normal 30 8 2" xfId="25398" xr:uid="{00000000-0005-0000-0000-0000427C0000}"/>
    <cellStyle name="Normal 30 8 2 2" xfId="35519" xr:uid="{00000000-0005-0000-0000-0000437C0000}"/>
    <cellStyle name="Normal 30 8 2 2 2" xfId="45066" xr:uid="{00000000-0005-0000-0000-0000447C0000}"/>
    <cellStyle name="Normal 30 8 2 3" xfId="41127" xr:uid="{00000000-0005-0000-0000-0000457C0000}"/>
    <cellStyle name="Normal 30 8 3" xfId="30423" xr:uid="{00000000-0005-0000-0000-0000467C0000}"/>
    <cellStyle name="Normal 30 8 3 2" xfId="43153" xr:uid="{00000000-0005-0000-0000-0000477C0000}"/>
    <cellStyle name="Normal 30 8 4" xfId="39211" xr:uid="{00000000-0005-0000-0000-0000487C0000}"/>
    <cellStyle name="Normal 30 9" xfId="23123" xr:uid="{00000000-0005-0000-0000-0000497C0000}"/>
    <cellStyle name="Normal 30 9 2" xfId="33288" xr:uid="{00000000-0005-0000-0000-00004A7C0000}"/>
    <cellStyle name="Normal 30 9 2 2" xfId="43912" xr:uid="{00000000-0005-0000-0000-00004B7C0000}"/>
    <cellStyle name="Normal 30 9 3" xfId="39970" xr:uid="{00000000-0005-0000-0000-00004C7C0000}"/>
    <cellStyle name="Normal 31" xfId="2326" xr:uid="{00000000-0005-0000-0000-00004D7C0000}"/>
    <cellStyle name="Normal 31 10" xfId="23125" xr:uid="{00000000-0005-0000-0000-00004E7C0000}"/>
    <cellStyle name="Normal 31 10 2" xfId="33290" xr:uid="{00000000-0005-0000-0000-00004F7C0000}"/>
    <cellStyle name="Normal 31 10 2 2" xfId="43914" xr:uid="{00000000-0005-0000-0000-0000507C0000}"/>
    <cellStyle name="Normal 31 10 3" xfId="39972" xr:uid="{00000000-0005-0000-0000-0000517C0000}"/>
    <cellStyle name="Normal 31 11" xfId="23288" xr:uid="{00000000-0005-0000-0000-0000527C0000}"/>
    <cellStyle name="Normal 31 11 2" xfId="33452" xr:uid="{00000000-0005-0000-0000-0000537C0000}"/>
    <cellStyle name="Normal 31 11 3" xfId="41997" xr:uid="{00000000-0005-0000-0000-0000547C0000}"/>
    <cellStyle name="Normal 31 12" xfId="27496" xr:uid="{00000000-0005-0000-0000-0000557C0000}"/>
    <cellStyle name="Normal 31 12 2" xfId="46011" xr:uid="{00000000-0005-0000-0000-0000567C0000}"/>
    <cellStyle name="Normal 31 13" xfId="37638" xr:uid="{00000000-0005-0000-0000-0000577C0000}"/>
    <cellStyle name="Normal 31 14" xfId="37823" xr:uid="{00000000-0005-0000-0000-0000587C0000}"/>
    <cellStyle name="Normal 31 15" xfId="38048" xr:uid="{00000000-0005-0000-0000-0000597C0000}"/>
    <cellStyle name="Normal 31 2" xfId="2327" xr:uid="{00000000-0005-0000-0000-00005A7C0000}"/>
    <cellStyle name="Normal 31 2 10" xfId="27497" xr:uid="{00000000-0005-0000-0000-00005B7C0000}"/>
    <cellStyle name="Normal 31 2 10 2" xfId="46012" xr:uid="{00000000-0005-0000-0000-00005C7C0000}"/>
    <cellStyle name="Normal 31 2 11" xfId="37639" xr:uid="{00000000-0005-0000-0000-00005D7C0000}"/>
    <cellStyle name="Normal 31 2 12" xfId="37824" xr:uid="{00000000-0005-0000-0000-00005E7C0000}"/>
    <cellStyle name="Normal 31 2 13" xfId="38049" xr:uid="{00000000-0005-0000-0000-00005F7C0000}"/>
    <cellStyle name="Normal 31 2 2" xfId="3048" xr:uid="{00000000-0005-0000-0000-0000607C0000}"/>
    <cellStyle name="Normal 31 2 2 2" xfId="3571" xr:uid="{00000000-0005-0000-0000-0000617C0000}"/>
    <cellStyle name="Normal 31 2 2 2 2" xfId="19812" xr:uid="{00000000-0005-0000-0000-0000627C0000}"/>
    <cellStyle name="Normal 31 2 2 2 2 2" xfId="22741" xr:uid="{00000000-0005-0000-0000-0000637C0000}"/>
    <cellStyle name="Normal 31 2 2 2 2 2 2" xfId="27128" xr:uid="{00000000-0005-0000-0000-0000647C0000}"/>
    <cellStyle name="Normal 31 2 2 2 2 2 2 2" xfId="37248" xr:uid="{00000000-0005-0000-0000-0000657C0000}"/>
    <cellStyle name="Normal 31 2 2 2 2 2 3" xfId="32916" xr:uid="{00000000-0005-0000-0000-0000667C0000}"/>
    <cellStyle name="Normal 31 2 2 2 2 2 4" xfId="44674" xr:uid="{00000000-0005-0000-0000-0000677C0000}"/>
    <cellStyle name="Normal 31 2 2 2 2 3" xfId="25053" xr:uid="{00000000-0005-0000-0000-0000687C0000}"/>
    <cellStyle name="Normal 31 2 2 2 2 3 2" xfId="35183" xr:uid="{00000000-0005-0000-0000-0000697C0000}"/>
    <cellStyle name="Normal 31 2 2 2 2 4" xfId="30040" xr:uid="{00000000-0005-0000-0000-00006A7C0000}"/>
    <cellStyle name="Normal 31 2 2 2 2 5" xfId="40735" xr:uid="{00000000-0005-0000-0000-00006B7C0000}"/>
    <cellStyle name="Normal 31 2 2 2 3" xfId="20976" xr:uid="{00000000-0005-0000-0000-00006C7C0000}"/>
    <cellStyle name="Normal 31 2 2 2 3 2" xfId="26157" xr:uid="{00000000-0005-0000-0000-00006D7C0000}"/>
    <cellStyle name="Normal 31 2 2 2 3 2 2" xfId="36278" xr:uid="{00000000-0005-0000-0000-00006E7C0000}"/>
    <cellStyle name="Normal 31 2 2 2 3 3" xfId="31182" xr:uid="{00000000-0005-0000-0000-00006F7C0000}"/>
    <cellStyle name="Normal 31 2 2 2 3 4" xfId="42761" xr:uid="{00000000-0005-0000-0000-0000707C0000}"/>
    <cellStyle name="Normal 31 2 2 2 4" xfId="24064" xr:uid="{00000000-0005-0000-0000-0000717C0000}"/>
    <cellStyle name="Normal 31 2 2 2 4 2" xfId="34211" xr:uid="{00000000-0005-0000-0000-0000727C0000}"/>
    <cellStyle name="Normal 31 2 2 2 5" xfId="28288" xr:uid="{00000000-0005-0000-0000-0000737C0000}"/>
    <cellStyle name="Normal 31 2 2 2 6" xfId="38819" xr:uid="{00000000-0005-0000-0000-0000747C0000}"/>
    <cellStyle name="Normal 31 2 2 3" xfId="19284" xr:uid="{00000000-0005-0000-0000-0000757C0000}"/>
    <cellStyle name="Normal 31 2 2 3 2" xfId="22215" xr:uid="{00000000-0005-0000-0000-0000767C0000}"/>
    <cellStyle name="Normal 31 2 2 3 2 2" xfId="26602" xr:uid="{00000000-0005-0000-0000-0000777C0000}"/>
    <cellStyle name="Normal 31 2 2 3 2 2 2" xfId="36722" xr:uid="{00000000-0005-0000-0000-0000787C0000}"/>
    <cellStyle name="Normal 31 2 2 3 2 2 3" xfId="45193" xr:uid="{00000000-0005-0000-0000-0000797C0000}"/>
    <cellStyle name="Normal 31 2 2 3 2 3" xfId="32390" xr:uid="{00000000-0005-0000-0000-00007A7C0000}"/>
    <cellStyle name="Normal 31 2 2 3 2 4" xfId="41254" xr:uid="{00000000-0005-0000-0000-00007B7C0000}"/>
    <cellStyle name="Normal 31 2 2 3 3" xfId="24527" xr:uid="{00000000-0005-0000-0000-00007C7C0000}"/>
    <cellStyle name="Normal 31 2 2 3 3 2" xfId="34657" xr:uid="{00000000-0005-0000-0000-00007D7C0000}"/>
    <cellStyle name="Normal 31 2 2 3 3 3" xfId="43280" xr:uid="{00000000-0005-0000-0000-00007E7C0000}"/>
    <cellStyle name="Normal 31 2 2 3 4" xfId="29513" xr:uid="{00000000-0005-0000-0000-00007F7C0000}"/>
    <cellStyle name="Normal 31 2 2 3 5" xfId="39338" xr:uid="{00000000-0005-0000-0000-0000807C0000}"/>
    <cellStyle name="Normal 31 2 2 4" xfId="20540" xr:uid="{00000000-0005-0000-0000-0000817C0000}"/>
    <cellStyle name="Normal 31 2 2 4 2" xfId="25722" xr:uid="{00000000-0005-0000-0000-0000827C0000}"/>
    <cellStyle name="Normal 31 2 2 4 2 2" xfId="35843" xr:uid="{00000000-0005-0000-0000-0000837C0000}"/>
    <cellStyle name="Normal 31 2 2 4 2 3" xfId="44045" xr:uid="{00000000-0005-0000-0000-0000847C0000}"/>
    <cellStyle name="Normal 31 2 2 4 3" xfId="30747" xr:uid="{00000000-0005-0000-0000-0000857C0000}"/>
    <cellStyle name="Normal 31 2 2 4 4" xfId="40106" xr:uid="{00000000-0005-0000-0000-0000867C0000}"/>
    <cellStyle name="Normal 31 2 2 5" xfId="23622" xr:uid="{00000000-0005-0000-0000-0000877C0000}"/>
    <cellStyle name="Normal 31 2 2 5 2" xfId="33775" xr:uid="{00000000-0005-0000-0000-0000887C0000}"/>
    <cellStyle name="Normal 31 2 2 5 3" xfId="42132" xr:uid="{00000000-0005-0000-0000-0000897C0000}"/>
    <cellStyle name="Normal 31 2 2 6" xfId="27838" xr:uid="{00000000-0005-0000-0000-00008A7C0000}"/>
    <cellStyle name="Normal 31 2 2 7" xfId="38190" xr:uid="{00000000-0005-0000-0000-00008B7C0000}"/>
    <cellStyle name="Normal 31 2 3" xfId="3049" xr:uid="{00000000-0005-0000-0000-00008C7C0000}"/>
    <cellStyle name="Normal 31 2 3 2" xfId="19636" xr:uid="{00000000-0005-0000-0000-00008D7C0000}"/>
    <cellStyle name="Normal 31 2 3 2 2" xfId="22565" xr:uid="{00000000-0005-0000-0000-00008E7C0000}"/>
    <cellStyle name="Normal 31 2 3 2 2 2" xfId="26952" xr:uid="{00000000-0005-0000-0000-00008F7C0000}"/>
    <cellStyle name="Normal 31 2 3 2 2 2 2" xfId="37072" xr:uid="{00000000-0005-0000-0000-0000907C0000}"/>
    <cellStyle name="Normal 31 2 3 2 2 2 3" xfId="44799" xr:uid="{00000000-0005-0000-0000-0000917C0000}"/>
    <cellStyle name="Normal 31 2 3 2 2 3" xfId="32740" xr:uid="{00000000-0005-0000-0000-0000927C0000}"/>
    <cellStyle name="Normal 31 2 3 2 2 4" xfId="40860" xr:uid="{00000000-0005-0000-0000-0000937C0000}"/>
    <cellStyle name="Normal 31 2 3 2 3" xfId="24877" xr:uid="{00000000-0005-0000-0000-0000947C0000}"/>
    <cellStyle name="Normal 31 2 3 2 3 2" xfId="35007" xr:uid="{00000000-0005-0000-0000-0000957C0000}"/>
    <cellStyle name="Normal 31 2 3 2 3 3" xfId="42886" xr:uid="{00000000-0005-0000-0000-0000967C0000}"/>
    <cellStyle name="Normal 31 2 3 2 4" xfId="29864" xr:uid="{00000000-0005-0000-0000-0000977C0000}"/>
    <cellStyle name="Normal 31 2 3 2 5" xfId="38944" xr:uid="{00000000-0005-0000-0000-0000987C0000}"/>
    <cellStyle name="Normal 31 2 3 3" xfId="20541" xr:uid="{00000000-0005-0000-0000-0000997C0000}"/>
    <cellStyle name="Normal 31 2 3 3 2" xfId="25723" xr:uid="{00000000-0005-0000-0000-00009A7C0000}"/>
    <cellStyle name="Normal 31 2 3 3 2 2" xfId="35844" xr:uid="{00000000-0005-0000-0000-00009B7C0000}"/>
    <cellStyle name="Normal 31 2 3 3 2 2 2" xfId="45317" xr:uid="{00000000-0005-0000-0000-00009C7C0000}"/>
    <cellStyle name="Normal 31 2 3 3 2 3" xfId="41378" xr:uid="{00000000-0005-0000-0000-00009D7C0000}"/>
    <cellStyle name="Normal 31 2 3 3 3" xfId="30748" xr:uid="{00000000-0005-0000-0000-00009E7C0000}"/>
    <cellStyle name="Normal 31 2 3 3 3 2" xfId="43404" xr:uid="{00000000-0005-0000-0000-00009F7C0000}"/>
    <cellStyle name="Normal 31 2 3 3 4" xfId="39462" xr:uid="{00000000-0005-0000-0000-0000A07C0000}"/>
    <cellStyle name="Normal 31 2 3 4" xfId="23623" xr:uid="{00000000-0005-0000-0000-0000A17C0000}"/>
    <cellStyle name="Normal 31 2 3 4 2" xfId="33776" xr:uid="{00000000-0005-0000-0000-0000A27C0000}"/>
    <cellStyle name="Normal 31 2 3 4 2 2" xfId="44169" xr:uid="{00000000-0005-0000-0000-0000A37C0000}"/>
    <cellStyle name="Normal 31 2 3 4 3" xfId="40230" xr:uid="{00000000-0005-0000-0000-0000A47C0000}"/>
    <cellStyle name="Normal 31 2 3 5" xfId="27839" xr:uid="{00000000-0005-0000-0000-0000A57C0000}"/>
    <cellStyle name="Normal 31 2 3 5 2" xfId="42256" xr:uid="{00000000-0005-0000-0000-0000A67C0000}"/>
    <cellStyle name="Normal 31 2 3 6" xfId="38314" xr:uid="{00000000-0005-0000-0000-0000A77C0000}"/>
    <cellStyle name="Normal 31 2 4" xfId="3572" xr:uid="{00000000-0005-0000-0000-0000A87C0000}"/>
    <cellStyle name="Normal 31 2 4 2" xfId="19456" xr:uid="{00000000-0005-0000-0000-0000A97C0000}"/>
    <cellStyle name="Normal 31 2 4 2 2" xfId="22385" xr:uid="{00000000-0005-0000-0000-0000AA7C0000}"/>
    <cellStyle name="Normal 31 2 4 2 2 2" xfId="26772" xr:uid="{00000000-0005-0000-0000-0000AB7C0000}"/>
    <cellStyle name="Normal 31 2 4 2 2 2 2" xfId="36892" xr:uid="{00000000-0005-0000-0000-0000AC7C0000}"/>
    <cellStyle name="Normal 31 2 4 2 2 2 3" xfId="44934" xr:uid="{00000000-0005-0000-0000-0000AD7C0000}"/>
    <cellStyle name="Normal 31 2 4 2 2 3" xfId="32560" xr:uid="{00000000-0005-0000-0000-0000AE7C0000}"/>
    <cellStyle name="Normal 31 2 4 2 2 4" xfId="40995" xr:uid="{00000000-0005-0000-0000-0000AF7C0000}"/>
    <cellStyle name="Normal 31 2 4 2 3" xfId="24697" xr:uid="{00000000-0005-0000-0000-0000B07C0000}"/>
    <cellStyle name="Normal 31 2 4 2 3 2" xfId="34827" xr:uid="{00000000-0005-0000-0000-0000B17C0000}"/>
    <cellStyle name="Normal 31 2 4 2 3 3" xfId="43021" xr:uid="{00000000-0005-0000-0000-0000B27C0000}"/>
    <cellStyle name="Normal 31 2 4 2 4" xfId="29684" xr:uid="{00000000-0005-0000-0000-0000B37C0000}"/>
    <cellStyle name="Normal 31 2 4 2 5" xfId="39079" xr:uid="{00000000-0005-0000-0000-0000B47C0000}"/>
    <cellStyle name="Normal 31 2 4 3" xfId="20977" xr:uid="{00000000-0005-0000-0000-0000B57C0000}"/>
    <cellStyle name="Normal 31 2 4 3 2" xfId="26158" xr:uid="{00000000-0005-0000-0000-0000B67C0000}"/>
    <cellStyle name="Normal 31 2 4 3 2 2" xfId="36279" xr:uid="{00000000-0005-0000-0000-0000B77C0000}"/>
    <cellStyle name="Normal 31 2 4 3 2 2 2" xfId="45439" xr:uid="{00000000-0005-0000-0000-0000B87C0000}"/>
    <cellStyle name="Normal 31 2 4 3 2 3" xfId="41500" xr:uid="{00000000-0005-0000-0000-0000B97C0000}"/>
    <cellStyle name="Normal 31 2 4 3 3" xfId="31183" xr:uid="{00000000-0005-0000-0000-0000BA7C0000}"/>
    <cellStyle name="Normal 31 2 4 3 3 2" xfId="43526" xr:uid="{00000000-0005-0000-0000-0000BB7C0000}"/>
    <cellStyle name="Normal 31 2 4 3 4" xfId="39584" xr:uid="{00000000-0005-0000-0000-0000BC7C0000}"/>
    <cellStyle name="Normal 31 2 4 4" xfId="24065" xr:uid="{00000000-0005-0000-0000-0000BD7C0000}"/>
    <cellStyle name="Normal 31 2 4 4 2" xfId="34212" xr:uid="{00000000-0005-0000-0000-0000BE7C0000}"/>
    <cellStyle name="Normal 31 2 4 4 2 2" xfId="44291" xr:uid="{00000000-0005-0000-0000-0000BF7C0000}"/>
    <cellStyle name="Normal 31 2 4 4 3" xfId="40352" xr:uid="{00000000-0005-0000-0000-0000C07C0000}"/>
    <cellStyle name="Normal 31 2 4 5" xfId="28289" xr:uid="{00000000-0005-0000-0000-0000C17C0000}"/>
    <cellStyle name="Normal 31 2 4 5 2" xfId="42378" xr:uid="{00000000-0005-0000-0000-0000C27C0000}"/>
    <cellStyle name="Normal 31 2 4 6" xfId="38436" xr:uid="{00000000-0005-0000-0000-0000C37C0000}"/>
    <cellStyle name="Normal 31 2 5" xfId="3573" xr:uid="{00000000-0005-0000-0000-0000C47C0000}"/>
    <cellStyle name="Normal 31 2 5 2" xfId="19983" xr:uid="{00000000-0005-0000-0000-0000C57C0000}"/>
    <cellStyle name="Normal 31 2 5 2 2" xfId="22912" xr:uid="{00000000-0005-0000-0000-0000C67C0000}"/>
    <cellStyle name="Normal 31 2 5 2 2 2" xfId="27299" xr:uid="{00000000-0005-0000-0000-0000C77C0000}"/>
    <cellStyle name="Normal 31 2 5 2 2 2 2" xfId="37419" xr:uid="{00000000-0005-0000-0000-0000C87C0000}"/>
    <cellStyle name="Normal 31 2 5 2 2 2 3" xfId="45562" xr:uid="{00000000-0005-0000-0000-0000C97C0000}"/>
    <cellStyle name="Normal 31 2 5 2 2 3" xfId="33087" xr:uid="{00000000-0005-0000-0000-0000CA7C0000}"/>
    <cellStyle name="Normal 31 2 5 2 2 4" xfId="41623" xr:uid="{00000000-0005-0000-0000-0000CB7C0000}"/>
    <cellStyle name="Normal 31 2 5 2 3" xfId="25224" xr:uid="{00000000-0005-0000-0000-0000CC7C0000}"/>
    <cellStyle name="Normal 31 2 5 2 3 2" xfId="35354" xr:uid="{00000000-0005-0000-0000-0000CD7C0000}"/>
    <cellStyle name="Normal 31 2 5 2 3 3" xfId="43649" xr:uid="{00000000-0005-0000-0000-0000CE7C0000}"/>
    <cellStyle name="Normal 31 2 5 2 4" xfId="30211" xr:uid="{00000000-0005-0000-0000-0000CF7C0000}"/>
    <cellStyle name="Normal 31 2 5 2 5" xfId="39707" xr:uid="{00000000-0005-0000-0000-0000D07C0000}"/>
    <cellStyle name="Normal 31 2 5 3" xfId="20978" xr:uid="{00000000-0005-0000-0000-0000D17C0000}"/>
    <cellStyle name="Normal 31 2 5 3 2" xfId="26159" xr:uid="{00000000-0005-0000-0000-0000D27C0000}"/>
    <cellStyle name="Normal 31 2 5 3 2 2" xfId="36280" xr:uid="{00000000-0005-0000-0000-0000D37C0000}"/>
    <cellStyle name="Normal 31 2 5 3 2 3" xfId="44414" xr:uid="{00000000-0005-0000-0000-0000D47C0000}"/>
    <cellStyle name="Normal 31 2 5 3 3" xfId="31184" xr:uid="{00000000-0005-0000-0000-0000D57C0000}"/>
    <cellStyle name="Normal 31 2 5 3 4" xfId="40475" xr:uid="{00000000-0005-0000-0000-0000D67C0000}"/>
    <cellStyle name="Normal 31 2 5 4" xfId="24066" xr:uid="{00000000-0005-0000-0000-0000D77C0000}"/>
    <cellStyle name="Normal 31 2 5 4 2" xfId="34213" xr:uid="{00000000-0005-0000-0000-0000D87C0000}"/>
    <cellStyle name="Normal 31 2 5 4 3" xfId="42501" xr:uid="{00000000-0005-0000-0000-0000D97C0000}"/>
    <cellStyle name="Normal 31 2 5 5" xfId="28290" xr:uid="{00000000-0005-0000-0000-0000DA7C0000}"/>
    <cellStyle name="Normal 31 2 5 6" xfId="38559" xr:uid="{00000000-0005-0000-0000-0000DB7C0000}"/>
    <cellStyle name="Normal 31 2 6" xfId="19104" xr:uid="{00000000-0005-0000-0000-0000DC7C0000}"/>
    <cellStyle name="Normal 31 2 6 2" xfId="22046" xr:uid="{00000000-0005-0000-0000-0000DD7C0000}"/>
    <cellStyle name="Normal 31 2 6 2 2" xfId="26435" xr:uid="{00000000-0005-0000-0000-0000DE7C0000}"/>
    <cellStyle name="Normal 31 2 6 2 2 2" xfId="36555" xr:uid="{00000000-0005-0000-0000-0000DF7C0000}"/>
    <cellStyle name="Normal 31 2 6 2 2 2 2" xfId="45699" xr:uid="{00000000-0005-0000-0000-0000E07C0000}"/>
    <cellStyle name="Normal 31 2 6 2 2 3" xfId="41760" xr:uid="{00000000-0005-0000-0000-0000E17C0000}"/>
    <cellStyle name="Normal 31 2 6 2 3" xfId="32222" xr:uid="{00000000-0005-0000-0000-0000E27C0000}"/>
    <cellStyle name="Normal 31 2 6 2 3 2" xfId="43786" xr:uid="{00000000-0005-0000-0000-0000E37C0000}"/>
    <cellStyle name="Normal 31 2 6 2 4" xfId="39844" xr:uid="{00000000-0005-0000-0000-0000E47C0000}"/>
    <cellStyle name="Normal 31 2 6 3" xfId="24358" xr:uid="{00000000-0005-0000-0000-0000E57C0000}"/>
    <cellStyle name="Normal 31 2 6 3 2" xfId="34489" xr:uid="{00000000-0005-0000-0000-0000E67C0000}"/>
    <cellStyle name="Normal 31 2 6 3 2 2" xfId="44550" xr:uid="{00000000-0005-0000-0000-0000E77C0000}"/>
    <cellStyle name="Normal 31 2 6 3 3" xfId="40611" xr:uid="{00000000-0005-0000-0000-0000E87C0000}"/>
    <cellStyle name="Normal 31 2 6 4" xfId="29340" xr:uid="{00000000-0005-0000-0000-0000E97C0000}"/>
    <cellStyle name="Normal 31 2 6 4 2" xfId="42637" xr:uid="{00000000-0005-0000-0000-0000EA7C0000}"/>
    <cellStyle name="Normal 31 2 6 5" xfId="38695" xr:uid="{00000000-0005-0000-0000-0000EB7C0000}"/>
    <cellStyle name="Normal 31 2 7" xfId="20219" xr:uid="{00000000-0005-0000-0000-0000EC7C0000}"/>
    <cellStyle name="Normal 31 2 7 2" xfId="25401" xr:uid="{00000000-0005-0000-0000-0000ED7C0000}"/>
    <cellStyle name="Normal 31 2 7 2 2" xfId="35522" xr:uid="{00000000-0005-0000-0000-0000EE7C0000}"/>
    <cellStyle name="Normal 31 2 7 2 2 2" xfId="45069" xr:uid="{00000000-0005-0000-0000-0000EF7C0000}"/>
    <cellStyle name="Normal 31 2 7 2 3" xfId="41130" xr:uid="{00000000-0005-0000-0000-0000F07C0000}"/>
    <cellStyle name="Normal 31 2 7 3" xfId="30426" xr:uid="{00000000-0005-0000-0000-0000F17C0000}"/>
    <cellStyle name="Normal 31 2 7 3 2" xfId="43156" xr:uid="{00000000-0005-0000-0000-0000F27C0000}"/>
    <cellStyle name="Normal 31 2 7 4" xfId="39214" xr:uid="{00000000-0005-0000-0000-0000F37C0000}"/>
    <cellStyle name="Normal 31 2 8" xfId="23126" xr:uid="{00000000-0005-0000-0000-0000F47C0000}"/>
    <cellStyle name="Normal 31 2 8 2" xfId="33291" xr:uid="{00000000-0005-0000-0000-0000F57C0000}"/>
    <cellStyle name="Normal 31 2 8 2 2" xfId="43915" xr:uid="{00000000-0005-0000-0000-0000F67C0000}"/>
    <cellStyle name="Normal 31 2 8 3" xfId="39973" xr:uid="{00000000-0005-0000-0000-0000F77C0000}"/>
    <cellStyle name="Normal 31 2 9" xfId="23289" xr:uid="{00000000-0005-0000-0000-0000F87C0000}"/>
    <cellStyle name="Normal 31 2 9 2" xfId="33453" xr:uid="{00000000-0005-0000-0000-0000F97C0000}"/>
    <cellStyle name="Normal 31 2 9 3" xfId="41998" xr:uid="{00000000-0005-0000-0000-0000FA7C0000}"/>
    <cellStyle name="Normal 31 3" xfId="2328" xr:uid="{00000000-0005-0000-0000-0000FB7C0000}"/>
    <cellStyle name="Normal 31 3 10" xfId="27498" xr:uid="{00000000-0005-0000-0000-0000FC7C0000}"/>
    <cellStyle name="Normal 31 3 10 2" xfId="46013" xr:uid="{00000000-0005-0000-0000-0000FD7C0000}"/>
    <cellStyle name="Normal 31 3 11" xfId="37640" xr:uid="{00000000-0005-0000-0000-0000FE7C0000}"/>
    <cellStyle name="Normal 31 3 12" xfId="37825" xr:uid="{00000000-0005-0000-0000-0000FF7C0000}"/>
    <cellStyle name="Normal 31 3 13" xfId="38050" xr:uid="{00000000-0005-0000-0000-0000007D0000}"/>
    <cellStyle name="Normal 31 3 2" xfId="3050" xr:uid="{00000000-0005-0000-0000-0000017D0000}"/>
    <cellStyle name="Normal 31 3 2 2" xfId="3574" xr:uid="{00000000-0005-0000-0000-0000027D0000}"/>
    <cellStyle name="Normal 31 3 2 2 2" xfId="19813" xr:uid="{00000000-0005-0000-0000-0000037D0000}"/>
    <cellStyle name="Normal 31 3 2 2 2 2" xfId="22742" xr:uid="{00000000-0005-0000-0000-0000047D0000}"/>
    <cellStyle name="Normal 31 3 2 2 2 2 2" xfId="27129" xr:uid="{00000000-0005-0000-0000-0000057D0000}"/>
    <cellStyle name="Normal 31 3 2 2 2 2 2 2" xfId="37249" xr:uid="{00000000-0005-0000-0000-0000067D0000}"/>
    <cellStyle name="Normal 31 3 2 2 2 2 3" xfId="32917" xr:uid="{00000000-0005-0000-0000-0000077D0000}"/>
    <cellStyle name="Normal 31 3 2 2 2 2 4" xfId="44675" xr:uid="{00000000-0005-0000-0000-0000087D0000}"/>
    <cellStyle name="Normal 31 3 2 2 2 3" xfId="25054" xr:uid="{00000000-0005-0000-0000-0000097D0000}"/>
    <cellStyle name="Normal 31 3 2 2 2 3 2" xfId="35184" xr:uid="{00000000-0005-0000-0000-00000A7D0000}"/>
    <cellStyle name="Normal 31 3 2 2 2 4" xfId="30041" xr:uid="{00000000-0005-0000-0000-00000B7D0000}"/>
    <cellStyle name="Normal 31 3 2 2 2 5" xfId="40736" xr:uid="{00000000-0005-0000-0000-00000C7D0000}"/>
    <cellStyle name="Normal 31 3 2 2 3" xfId="20979" xr:uid="{00000000-0005-0000-0000-00000D7D0000}"/>
    <cellStyle name="Normal 31 3 2 2 3 2" xfId="26160" xr:uid="{00000000-0005-0000-0000-00000E7D0000}"/>
    <cellStyle name="Normal 31 3 2 2 3 2 2" xfId="36281" xr:uid="{00000000-0005-0000-0000-00000F7D0000}"/>
    <cellStyle name="Normal 31 3 2 2 3 3" xfId="31185" xr:uid="{00000000-0005-0000-0000-0000107D0000}"/>
    <cellStyle name="Normal 31 3 2 2 3 4" xfId="42762" xr:uid="{00000000-0005-0000-0000-0000117D0000}"/>
    <cellStyle name="Normal 31 3 2 2 4" xfId="24067" xr:uid="{00000000-0005-0000-0000-0000127D0000}"/>
    <cellStyle name="Normal 31 3 2 2 4 2" xfId="34214" xr:uid="{00000000-0005-0000-0000-0000137D0000}"/>
    <cellStyle name="Normal 31 3 2 2 5" xfId="28291" xr:uid="{00000000-0005-0000-0000-0000147D0000}"/>
    <cellStyle name="Normal 31 3 2 2 6" xfId="38820" xr:uid="{00000000-0005-0000-0000-0000157D0000}"/>
    <cellStyle name="Normal 31 3 2 3" xfId="19285" xr:uid="{00000000-0005-0000-0000-0000167D0000}"/>
    <cellStyle name="Normal 31 3 2 3 2" xfId="22216" xr:uid="{00000000-0005-0000-0000-0000177D0000}"/>
    <cellStyle name="Normal 31 3 2 3 2 2" xfId="26603" xr:uid="{00000000-0005-0000-0000-0000187D0000}"/>
    <cellStyle name="Normal 31 3 2 3 2 2 2" xfId="36723" xr:uid="{00000000-0005-0000-0000-0000197D0000}"/>
    <cellStyle name="Normal 31 3 2 3 2 2 3" xfId="45194" xr:uid="{00000000-0005-0000-0000-00001A7D0000}"/>
    <cellStyle name="Normal 31 3 2 3 2 3" xfId="32391" xr:uid="{00000000-0005-0000-0000-00001B7D0000}"/>
    <cellStyle name="Normal 31 3 2 3 2 4" xfId="41255" xr:uid="{00000000-0005-0000-0000-00001C7D0000}"/>
    <cellStyle name="Normal 31 3 2 3 3" xfId="24528" xr:uid="{00000000-0005-0000-0000-00001D7D0000}"/>
    <cellStyle name="Normal 31 3 2 3 3 2" xfId="34658" xr:uid="{00000000-0005-0000-0000-00001E7D0000}"/>
    <cellStyle name="Normal 31 3 2 3 3 3" xfId="43281" xr:uid="{00000000-0005-0000-0000-00001F7D0000}"/>
    <cellStyle name="Normal 31 3 2 3 4" xfId="29514" xr:uid="{00000000-0005-0000-0000-0000207D0000}"/>
    <cellStyle name="Normal 31 3 2 3 5" xfId="39339" xr:uid="{00000000-0005-0000-0000-0000217D0000}"/>
    <cellStyle name="Normal 31 3 2 4" xfId="20542" xr:uid="{00000000-0005-0000-0000-0000227D0000}"/>
    <cellStyle name="Normal 31 3 2 4 2" xfId="25724" xr:uid="{00000000-0005-0000-0000-0000237D0000}"/>
    <cellStyle name="Normal 31 3 2 4 2 2" xfId="35845" xr:uid="{00000000-0005-0000-0000-0000247D0000}"/>
    <cellStyle name="Normal 31 3 2 4 2 3" xfId="44046" xr:uid="{00000000-0005-0000-0000-0000257D0000}"/>
    <cellStyle name="Normal 31 3 2 4 3" xfId="30749" xr:uid="{00000000-0005-0000-0000-0000267D0000}"/>
    <cellStyle name="Normal 31 3 2 4 4" xfId="40107" xr:uid="{00000000-0005-0000-0000-0000277D0000}"/>
    <cellStyle name="Normal 31 3 2 5" xfId="23624" xr:uid="{00000000-0005-0000-0000-0000287D0000}"/>
    <cellStyle name="Normal 31 3 2 5 2" xfId="33777" xr:uid="{00000000-0005-0000-0000-0000297D0000}"/>
    <cellStyle name="Normal 31 3 2 5 3" xfId="42133" xr:uid="{00000000-0005-0000-0000-00002A7D0000}"/>
    <cellStyle name="Normal 31 3 2 6" xfId="27840" xr:uid="{00000000-0005-0000-0000-00002B7D0000}"/>
    <cellStyle name="Normal 31 3 2 7" xfId="38191" xr:uid="{00000000-0005-0000-0000-00002C7D0000}"/>
    <cellStyle name="Normal 31 3 3" xfId="3051" xr:uid="{00000000-0005-0000-0000-00002D7D0000}"/>
    <cellStyle name="Normal 31 3 3 2" xfId="19637" xr:uid="{00000000-0005-0000-0000-00002E7D0000}"/>
    <cellStyle name="Normal 31 3 3 2 2" xfId="22566" xr:uid="{00000000-0005-0000-0000-00002F7D0000}"/>
    <cellStyle name="Normal 31 3 3 2 2 2" xfId="26953" xr:uid="{00000000-0005-0000-0000-0000307D0000}"/>
    <cellStyle name="Normal 31 3 3 2 2 2 2" xfId="37073" xr:uid="{00000000-0005-0000-0000-0000317D0000}"/>
    <cellStyle name="Normal 31 3 3 2 2 2 3" xfId="44800" xr:uid="{00000000-0005-0000-0000-0000327D0000}"/>
    <cellStyle name="Normal 31 3 3 2 2 3" xfId="32741" xr:uid="{00000000-0005-0000-0000-0000337D0000}"/>
    <cellStyle name="Normal 31 3 3 2 2 4" xfId="40861" xr:uid="{00000000-0005-0000-0000-0000347D0000}"/>
    <cellStyle name="Normal 31 3 3 2 3" xfId="24878" xr:uid="{00000000-0005-0000-0000-0000357D0000}"/>
    <cellStyle name="Normal 31 3 3 2 3 2" xfId="35008" xr:uid="{00000000-0005-0000-0000-0000367D0000}"/>
    <cellStyle name="Normal 31 3 3 2 3 3" xfId="42887" xr:uid="{00000000-0005-0000-0000-0000377D0000}"/>
    <cellStyle name="Normal 31 3 3 2 4" xfId="29865" xr:uid="{00000000-0005-0000-0000-0000387D0000}"/>
    <cellStyle name="Normal 31 3 3 2 5" xfId="38945" xr:uid="{00000000-0005-0000-0000-0000397D0000}"/>
    <cellStyle name="Normal 31 3 3 3" xfId="20543" xr:uid="{00000000-0005-0000-0000-00003A7D0000}"/>
    <cellStyle name="Normal 31 3 3 3 2" xfId="25725" xr:uid="{00000000-0005-0000-0000-00003B7D0000}"/>
    <cellStyle name="Normal 31 3 3 3 2 2" xfId="35846" xr:uid="{00000000-0005-0000-0000-00003C7D0000}"/>
    <cellStyle name="Normal 31 3 3 3 2 2 2" xfId="45318" xr:uid="{00000000-0005-0000-0000-00003D7D0000}"/>
    <cellStyle name="Normal 31 3 3 3 2 3" xfId="41379" xr:uid="{00000000-0005-0000-0000-00003E7D0000}"/>
    <cellStyle name="Normal 31 3 3 3 3" xfId="30750" xr:uid="{00000000-0005-0000-0000-00003F7D0000}"/>
    <cellStyle name="Normal 31 3 3 3 3 2" xfId="43405" xr:uid="{00000000-0005-0000-0000-0000407D0000}"/>
    <cellStyle name="Normal 31 3 3 3 4" xfId="39463" xr:uid="{00000000-0005-0000-0000-0000417D0000}"/>
    <cellStyle name="Normal 31 3 3 4" xfId="23625" xr:uid="{00000000-0005-0000-0000-0000427D0000}"/>
    <cellStyle name="Normal 31 3 3 4 2" xfId="33778" xr:uid="{00000000-0005-0000-0000-0000437D0000}"/>
    <cellStyle name="Normal 31 3 3 4 2 2" xfId="44170" xr:uid="{00000000-0005-0000-0000-0000447D0000}"/>
    <cellStyle name="Normal 31 3 3 4 3" xfId="40231" xr:uid="{00000000-0005-0000-0000-0000457D0000}"/>
    <cellStyle name="Normal 31 3 3 5" xfId="27841" xr:uid="{00000000-0005-0000-0000-0000467D0000}"/>
    <cellStyle name="Normal 31 3 3 5 2" xfId="42257" xr:uid="{00000000-0005-0000-0000-0000477D0000}"/>
    <cellStyle name="Normal 31 3 3 6" xfId="38315" xr:uid="{00000000-0005-0000-0000-0000487D0000}"/>
    <cellStyle name="Normal 31 3 4" xfId="3575" xr:uid="{00000000-0005-0000-0000-0000497D0000}"/>
    <cellStyle name="Normal 31 3 4 2" xfId="19457" xr:uid="{00000000-0005-0000-0000-00004A7D0000}"/>
    <cellStyle name="Normal 31 3 4 2 2" xfId="22386" xr:uid="{00000000-0005-0000-0000-00004B7D0000}"/>
    <cellStyle name="Normal 31 3 4 2 2 2" xfId="26773" xr:uid="{00000000-0005-0000-0000-00004C7D0000}"/>
    <cellStyle name="Normal 31 3 4 2 2 2 2" xfId="36893" xr:uid="{00000000-0005-0000-0000-00004D7D0000}"/>
    <cellStyle name="Normal 31 3 4 2 2 2 3" xfId="44935" xr:uid="{00000000-0005-0000-0000-00004E7D0000}"/>
    <cellStyle name="Normal 31 3 4 2 2 3" xfId="32561" xr:uid="{00000000-0005-0000-0000-00004F7D0000}"/>
    <cellStyle name="Normal 31 3 4 2 2 4" xfId="40996" xr:uid="{00000000-0005-0000-0000-0000507D0000}"/>
    <cellStyle name="Normal 31 3 4 2 3" xfId="24698" xr:uid="{00000000-0005-0000-0000-0000517D0000}"/>
    <cellStyle name="Normal 31 3 4 2 3 2" xfId="34828" xr:uid="{00000000-0005-0000-0000-0000527D0000}"/>
    <cellStyle name="Normal 31 3 4 2 3 3" xfId="43022" xr:uid="{00000000-0005-0000-0000-0000537D0000}"/>
    <cellStyle name="Normal 31 3 4 2 4" xfId="29685" xr:uid="{00000000-0005-0000-0000-0000547D0000}"/>
    <cellStyle name="Normal 31 3 4 2 5" xfId="39080" xr:uid="{00000000-0005-0000-0000-0000557D0000}"/>
    <cellStyle name="Normal 31 3 4 3" xfId="20980" xr:uid="{00000000-0005-0000-0000-0000567D0000}"/>
    <cellStyle name="Normal 31 3 4 3 2" xfId="26161" xr:uid="{00000000-0005-0000-0000-0000577D0000}"/>
    <cellStyle name="Normal 31 3 4 3 2 2" xfId="36282" xr:uid="{00000000-0005-0000-0000-0000587D0000}"/>
    <cellStyle name="Normal 31 3 4 3 2 2 2" xfId="45440" xr:uid="{00000000-0005-0000-0000-0000597D0000}"/>
    <cellStyle name="Normal 31 3 4 3 2 3" xfId="41501" xr:uid="{00000000-0005-0000-0000-00005A7D0000}"/>
    <cellStyle name="Normal 31 3 4 3 3" xfId="31186" xr:uid="{00000000-0005-0000-0000-00005B7D0000}"/>
    <cellStyle name="Normal 31 3 4 3 3 2" xfId="43527" xr:uid="{00000000-0005-0000-0000-00005C7D0000}"/>
    <cellStyle name="Normal 31 3 4 3 4" xfId="39585" xr:uid="{00000000-0005-0000-0000-00005D7D0000}"/>
    <cellStyle name="Normal 31 3 4 4" xfId="24068" xr:uid="{00000000-0005-0000-0000-00005E7D0000}"/>
    <cellStyle name="Normal 31 3 4 4 2" xfId="34215" xr:uid="{00000000-0005-0000-0000-00005F7D0000}"/>
    <cellStyle name="Normal 31 3 4 4 2 2" xfId="44292" xr:uid="{00000000-0005-0000-0000-0000607D0000}"/>
    <cellStyle name="Normal 31 3 4 4 3" xfId="40353" xr:uid="{00000000-0005-0000-0000-0000617D0000}"/>
    <cellStyle name="Normal 31 3 4 5" xfId="28292" xr:uid="{00000000-0005-0000-0000-0000627D0000}"/>
    <cellStyle name="Normal 31 3 4 5 2" xfId="42379" xr:uid="{00000000-0005-0000-0000-0000637D0000}"/>
    <cellStyle name="Normal 31 3 4 6" xfId="38437" xr:uid="{00000000-0005-0000-0000-0000647D0000}"/>
    <cellStyle name="Normal 31 3 5" xfId="3576" xr:uid="{00000000-0005-0000-0000-0000657D0000}"/>
    <cellStyle name="Normal 31 3 5 2" xfId="19984" xr:uid="{00000000-0005-0000-0000-0000667D0000}"/>
    <cellStyle name="Normal 31 3 5 2 2" xfId="22913" xr:uid="{00000000-0005-0000-0000-0000677D0000}"/>
    <cellStyle name="Normal 31 3 5 2 2 2" xfId="27300" xr:uid="{00000000-0005-0000-0000-0000687D0000}"/>
    <cellStyle name="Normal 31 3 5 2 2 2 2" xfId="37420" xr:uid="{00000000-0005-0000-0000-0000697D0000}"/>
    <cellStyle name="Normal 31 3 5 2 2 2 3" xfId="45563" xr:uid="{00000000-0005-0000-0000-00006A7D0000}"/>
    <cellStyle name="Normal 31 3 5 2 2 3" xfId="33088" xr:uid="{00000000-0005-0000-0000-00006B7D0000}"/>
    <cellStyle name="Normal 31 3 5 2 2 4" xfId="41624" xr:uid="{00000000-0005-0000-0000-00006C7D0000}"/>
    <cellStyle name="Normal 31 3 5 2 3" xfId="25225" xr:uid="{00000000-0005-0000-0000-00006D7D0000}"/>
    <cellStyle name="Normal 31 3 5 2 3 2" xfId="35355" xr:uid="{00000000-0005-0000-0000-00006E7D0000}"/>
    <cellStyle name="Normal 31 3 5 2 3 3" xfId="43650" xr:uid="{00000000-0005-0000-0000-00006F7D0000}"/>
    <cellStyle name="Normal 31 3 5 2 4" xfId="30212" xr:uid="{00000000-0005-0000-0000-0000707D0000}"/>
    <cellStyle name="Normal 31 3 5 2 5" xfId="39708" xr:uid="{00000000-0005-0000-0000-0000717D0000}"/>
    <cellStyle name="Normal 31 3 5 3" xfId="20981" xr:uid="{00000000-0005-0000-0000-0000727D0000}"/>
    <cellStyle name="Normal 31 3 5 3 2" xfId="26162" xr:uid="{00000000-0005-0000-0000-0000737D0000}"/>
    <cellStyle name="Normal 31 3 5 3 2 2" xfId="36283" xr:uid="{00000000-0005-0000-0000-0000747D0000}"/>
    <cellStyle name="Normal 31 3 5 3 2 3" xfId="44415" xr:uid="{00000000-0005-0000-0000-0000757D0000}"/>
    <cellStyle name="Normal 31 3 5 3 3" xfId="31187" xr:uid="{00000000-0005-0000-0000-0000767D0000}"/>
    <cellStyle name="Normal 31 3 5 3 4" xfId="40476" xr:uid="{00000000-0005-0000-0000-0000777D0000}"/>
    <cellStyle name="Normal 31 3 5 4" xfId="24069" xr:uid="{00000000-0005-0000-0000-0000787D0000}"/>
    <cellStyle name="Normal 31 3 5 4 2" xfId="34216" xr:uid="{00000000-0005-0000-0000-0000797D0000}"/>
    <cellStyle name="Normal 31 3 5 4 3" xfId="42502" xr:uid="{00000000-0005-0000-0000-00007A7D0000}"/>
    <cellStyle name="Normal 31 3 5 5" xfId="28293" xr:uid="{00000000-0005-0000-0000-00007B7D0000}"/>
    <cellStyle name="Normal 31 3 5 6" xfId="38560" xr:uid="{00000000-0005-0000-0000-00007C7D0000}"/>
    <cellStyle name="Normal 31 3 6" xfId="19105" xr:uid="{00000000-0005-0000-0000-00007D7D0000}"/>
    <cellStyle name="Normal 31 3 6 2" xfId="22047" xr:uid="{00000000-0005-0000-0000-00007E7D0000}"/>
    <cellStyle name="Normal 31 3 6 2 2" xfId="26436" xr:uid="{00000000-0005-0000-0000-00007F7D0000}"/>
    <cellStyle name="Normal 31 3 6 2 2 2" xfId="36556" xr:uid="{00000000-0005-0000-0000-0000807D0000}"/>
    <cellStyle name="Normal 31 3 6 2 2 2 2" xfId="45700" xr:uid="{00000000-0005-0000-0000-0000817D0000}"/>
    <cellStyle name="Normal 31 3 6 2 2 3" xfId="41761" xr:uid="{00000000-0005-0000-0000-0000827D0000}"/>
    <cellStyle name="Normal 31 3 6 2 3" xfId="32223" xr:uid="{00000000-0005-0000-0000-0000837D0000}"/>
    <cellStyle name="Normal 31 3 6 2 3 2" xfId="43787" xr:uid="{00000000-0005-0000-0000-0000847D0000}"/>
    <cellStyle name="Normal 31 3 6 2 4" xfId="39845" xr:uid="{00000000-0005-0000-0000-0000857D0000}"/>
    <cellStyle name="Normal 31 3 6 3" xfId="24359" xr:uid="{00000000-0005-0000-0000-0000867D0000}"/>
    <cellStyle name="Normal 31 3 6 3 2" xfId="34490" xr:uid="{00000000-0005-0000-0000-0000877D0000}"/>
    <cellStyle name="Normal 31 3 6 3 2 2" xfId="44551" xr:uid="{00000000-0005-0000-0000-0000887D0000}"/>
    <cellStyle name="Normal 31 3 6 3 3" xfId="40612" xr:uid="{00000000-0005-0000-0000-0000897D0000}"/>
    <cellStyle name="Normal 31 3 6 4" xfId="29341" xr:uid="{00000000-0005-0000-0000-00008A7D0000}"/>
    <cellStyle name="Normal 31 3 6 4 2" xfId="42638" xr:uid="{00000000-0005-0000-0000-00008B7D0000}"/>
    <cellStyle name="Normal 31 3 6 5" xfId="38696" xr:uid="{00000000-0005-0000-0000-00008C7D0000}"/>
    <cellStyle name="Normal 31 3 7" xfId="20220" xr:uid="{00000000-0005-0000-0000-00008D7D0000}"/>
    <cellStyle name="Normal 31 3 7 2" xfId="25402" xr:uid="{00000000-0005-0000-0000-00008E7D0000}"/>
    <cellStyle name="Normal 31 3 7 2 2" xfId="35523" xr:uid="{00000000-0005-0000-0000-00008F7D0000}"/>
    <cellStyle name="Normal 31 3 7 2 2 2" xfId="45070" xr:uid="{00000000-0005-0000-0000-0000907D0000}"/>
    <cellStyle name="Normal 31 3 7 2 3" xfId="41131" xr:uid="{00000000-0005-0000-0000-0000917D0000}"/>
    <cellStyle name="Normal 31 3 7 3" xfId="30427" xr:uid="{00000000-0005-0000-0000-0000927D0000}"/>
    <cellStyle name="Normal 31 3 7 3 2" xfId="43157" xr:uid="{00000000-0005-0000-0000-0000937D0000}"/>
    <cellStyle name="Normal 31 3 7 4" xfId="39215" xr:uid="{00000000-0005-0000-0000-0000947D0000}"/>
    <cellStyle name="Normal 31 3 8" xfId="23127" xr:uid="{00000000-0005-0000-0000-0000957D0000}"/>
    <cellStyle name="Normal 31 3 8 2" xfId="33292" xr:uid="{00000000-0005-0000-0000-0000967D0000}"/>
    <cellStyle name="Normal 31 3 8 2 2" xfId="43916" xr:uid="{00000000-0005-0000-0000-0000977D0000}"/>
    <cellStyle name="Normal 31 3 8 3" xfId="39974" xr:uid="{00000000-0005-0000-0000-0000987D0000}"/>
    <cellStyle name="Normal 31 3 9" xfId="23290" xr:uid="{00000000-0005-0000-0000-0000997D0000}"/>
    <cellStyle name="Normal 31 3 9 2" xfId="33454" xr:uid="{00000000-0005-0000-0000-00009A7D0000}"/>
    <cellStyle name="Normal 31 3 9 3" xfId="41999" xr:uid="{00000000-0005-0000-0000-00009B7D0000}"/>
    <cellStyle name="Normal 31 4" xfId="3052" xr:uid="{00000000-0005-0000-0000-00009C7D0000}"/>
    <cellStyle name="Normal 31 4 2" xfId="3577" xr:uid="{00000000-0005-0000-0000-00009D7D0000}"/>
    <cellStyle name="Normal 31 4 2 2" xfId="19811" xr:uid="{00000000-0005-0000-0000-00009E7D0000}"/>
    <cellStyle name="Normal 31 4 2 2 2" xfId="22740" xr:uid="{00000000-0005-0000-0000-00009F7D0000}"/>
    <cellStyle name="Normal 31 4 2 2 2 2" xfId="27127" xr:uid="{00000000-0005-0000-0000-0000A07D0000}"/>
    <cellStyle name="Normal 31 4 2 2 2 2 2" xfId="37247" xr:uid="{00000000-0005-0000-0000-0000A17D0000}"/>
    <cellStyle name="Normal 31 4 2 2 2 3" xfId="32915" xr:uid="{00000000-0005-0000-0000-0000A27D0000}"/>
    <cellStyle name="Normal 31 4 2 2 2 4" xfId="44673" xr:uid="{00000000-0005-0000-0000-0000A37D0000}"/>
    <cellStyle name="Normal 31 4 2 2 3" xfId="25052" xr:uid="{00000000-0005-0000-0000-0000A47D0000}"/>
    <cellStyle name="Normal 31 4 2 2 3 2" xfId="35182" xr:uid="{00000000-0005-0000-0000-0000A57D0000}"/>
    <cellStyle name="Normal 31 4 2 2 4" xfId="30039" xr:uid="{00000000-0005-0000-0000-0000A67D0000}"/>
    <cellStyle name="Normal 31 4 2 2 5" xfId="40734" xr:uid="{00000000-0005-0000-0000-0000A77D0000}"/>
    <cellStyle name="Normal 31 4 2 3" xfId="20982" xr:uid="{00000000-0005-0000-0000-0000A87D0000}"/>
    <cellStyle name="Normal 31 4 2 3 2" xfId="26163" xr:uid="{00000000-0005-0000-0000-0000A97D0000}"/>
    <cellStyle name="Normal 31 4 2 3 2 2" xfId="36284" xr:uid="{00000000-0005-0000-0000-0000AA7D0000}"/>
    <cellStyle name="Normal 31 4 2 3 3" xfId="31188" xr:uid="{00000000-0005-0000-0000-0000AB7D0000}"/>
    <cellStyle name="Normal 31 4 2 3 4" xfId="42760" xr:uid="{00000000-0005-0000-0000-0000AC7D0000}"/>
    <cellStyle name="Normal 31 4 2 4" xfId="24070" xr:uid="{00000000-0005-0000-0000-0000AD7D0000}"/>
    <cellStyle name="Normal 31 4 2 4 2" xfId="34217" xr:uid="{00000000-0005-0000-0000-0000AE7D0000}"/>
    <cellStyle name="Normal 31 4 2 5" xfId="28294" xr:uid="{00000000-0005-0000-0000-0000AF7D0000}"/>
    <cellStyle name="Normal 31 4 2 6" xfId="38818" xr:uid="{00000000-0005-0000-0000-0000B07D0000}"/>
    <cellStyle name="Normal 31 4 3" xfId="19283" xr:uid="{00000000-0005-0000-0000-0000B17D0000}"/>
    <cellStyle name="Normal 31 4 3 2" xfId="22214" xr:uid="{00000000-0005-0000-0000-0000B27D0000}"/>
    <cellStyle name="Normal 31 4 3 2 2" xfId="26601" xr:uid="{00000000-0005-0000-0000-0000B37D0000}"/>
    <cellStyle name="Normal 31 4 3 2 2 2" xfId="36721" xr:uid="{00000000-0005-0000-0000-0000B47D0000}"/>
    <cellStyle name="Normal 31 4 3 2 2 3" xfId="45192" xr:uid="{00000000-0005-0000-0000-0000B57D0000}"/>
    <cellStyle name="Normal 31 4 3 2 3" xfId="32389" xr:uid="{00000000-0005-0000-0000-0000B67D0000}"/>
    <cellStyle name="Normal 31 4 3 2 4" xfId="41253" xr:uid="{00000000-0005-0000-0000-0000B77D0000}"/>
    <cellStyle name="Normal 31 4 3 3" xfId="24526" xr:uid="{00000000-0005-0000-0000-0000B87D0000}"/>
    <cellStyle name="Normal 31 4 3 3 2" xfId="34656" xr:uid="{00000000-0005-0000-0000-0000B97D0000}"/>
    <cellStyle name="Normal 31 4 3 3 3" xfId="43279" xr:uid="{00000000-0005-0000-0000-0000BA7D0000}"/>
    <cellStyle name="Normal 31 4 3 4" xfId="29512" xr:uid="{00000000-0005-0000-0000-0000BB7D0000}"/>
    <cellStyle name="Normal 31 4 3 5" xfId="39337" xr:uid="{00000000-0005-0000-0000-0000BC7D0000}"/>
    <cellStyle name="Normal 31 4 4" xfId="20544" xr:uid="{00000000-0005-0000-0000-0000BD7D0000}"/>
    <cellStyle name="Normal 31 4 4 2" xfId="25726" xr:uid="{00000000-0005-0000-0000-0000BE7D0000}"/>
    <cellStyle name="Normal 31 4 4 2 2" xfId="35847" xr:uid="{00000000-0005-0000-0000-0000BF7D0000}"/>
    <cellStyle name="Normal 31 4 4 2 3" xfId="44044" xr:uid="{00000000-0005-0000-0000-0000C07D0000}"/>
    <cellStyle name="Normal 31 4 4 3" xfId="30751" xr:uid="{00000000-0005-0000-0000-0000C17D0000}"/>
    <cellStyle name="Normal 31 4 4 4" xfId="40105" xr:uid="{00000000-0005-0000-0000-0000C27D0000}"/>
    <cellStyle name="Normal 31 4 5" xfId="23626" xr:uid="{00000000-0005-0000-0000-0000C37D0000}"/>
    <cellStyle name="Normal 31 4 5 2" xfId="33779" xr:uid="{00000000-0005-0000-0000-0000C47D0000}"/>
    <cellStyle name="Normal 31 4 5 3" xfId="42131" xr:uid="{00000000-0005-0000-0000-0000C57D0000}"/>
    <cellStyle name="Normal 31 4 6" xfId="27842" xr:uid="{00000000-0005-0000-0000-0000C67D0000}"/>
    <cellStyle name="Normal 31 4 7" xfId="38189" xr:uid="{00000000-0005-0000-0000-0000C77D0000}"/>
    <cellStyle name="Normal 31 5" xfId="3053" xr:uid="{00000000-0005-0000-0000-0000C87D0000}"/>
    <cellStyle name="Normal 31 5 2" xfId="19635" xr:uid="{00000000-0005-0000-0000-0000C97D0000}"/>
    <cellStyle name="Normal 31 5 2 2" xfId="22564" xr:uid="{00000000-0005-0000-0000-0000CA7D0000}"/>
    <cellStyle name="Normal 31 5 2 2 2" xfId="26951" xr:uid="{00000000-0005-0000-0000-0000CB7D0000}"/>
    <cellStyle name="Normal 31 5 2 2 2 2" xfId="37071" xr:uid="{00000000-0005-0000-0000-0000CC7D0000}"/>
    <cellStyle name="Normal 31 5 2 2 2 3" xfId="44798" xr:uid="{00000000-0005-0000-0000-0000CD7D0000}"/>
    <cellStyle name="Normal 31 5 2 2 3" xfId="32739" xr:uid="{00000000-0005-0000-0000-0000CE7D0000}"/>
    <cellStyle name="Normal 31 5 2 2 4" xfId="40859" xr:uid="{00000000-0005-0000-0000-0000CF7D0000}"/>
    <cellStyle name="Normal 31 5 2 3" xfId="24876" xr:uid="{00000000-0005-0000-0000-0000D07D0000}"/>
    <cellStyle name="Normal 31 5 2 3 2" xfId="35006" xr:uid="{00000000-0005-0000-0000-0000D17D0000}"/>
    <cellStyle name="Normal 31 5 2 3 3" xfId="42885" xr:uid="{00000000-0005-0000-0000-0000D27D0000}"/>
    <cellStyle name="Normal 31 5 2 4" xfId="29863" xr:uid="{00000000-0005-0000-0000-0000D37D0000}"/>
    <cellStyle name="Normal 31 5 2 5" xfId="38943" xr:uid="{00000000-0005-0000-0000-0000D47D0000}"/>
    <cellStyle name="Normal 31 5 3" xfId="20545" xr:uid="{00000000-0005-0000-0000-0000D57D0000}"/>
    <cellStyle name="Normal 31 5 3 2" xfId="25727" xr:uid="{00000000-0005-0000-0000-0000D67D0000}"/>
    <cellStyle name="Normal 31 5 3 2 2" xfId="35848" xr:uid="{00000000-0005-0000-0000-0000D77D0000}"/>
    <cellStyle name="Normal 31 5 3 2 2 2" xfId="45316" xr:uid="{00000000-0005-0000-0000-0000D87D0000}"/>
    <cellStyle name="Normal 31 5 3 2 3" xfId="41377" xr:uid="{00000000-0005-0000-0000-0000D97D0000}"/>
    <cellStyle name="Normal 31 5 3 3" xfId="30752" xr:uid="{00000000-0005-0000-0000-0000DA7D0000}"/>
    <cellStyle name="Normal 31 5 3 3 2" xfId="43403" xr:uid="{00000000-0005-0000-0000-0000DB7D0000}"/>
    <cellStyle name="Normal 31 5 3 4" xfId="39461" xr:uid="{00000000-0005-0000-0000-0000DC7D0000}"/>
    <cellStyle name="Normal 31 5 4" xfId="23627" xr:uid="{00000000-0005-0000-0000-0000DD7D0000}"/>
    <cellStyle name="Normal 31 5 4 2" xfId="33780" xr:uid="{00000000-0005-0000-0000-0000DE7D0000}"/>
    <cellStyle name="Normal 31 5 4 2 2" xfId="44168" xr:uid="{00000000-0005-0000-0000-0000DF7D0000}"/>
    <cellStyle name="Normal 31 5 4 3" xfId="40229" xr:uid="{00000000-0005-0000-0000-0000E07D0000}"/>
    <cellStyle name="Normal 31 5 5" xfId="27843" xr:uid="{00000000-0005-0000-0000-0000E17D0000}"/>
    <cellStyle name="Normal 31 5 5 2" xfId="42255" xr:uid="{00000000-0005-0000-0000-0000E27D0000}"/>
    <cellStyle name="Normal 31 5 6" xfId="38313" xr:uid="{00000000-0005-0000-0000-0000E37D0000}"/>
    <cellStyle name="Normal 31 6" xfId="3578" xr:uid="{00000000-0005-0000-0000-0000E47D0000}"/>
    <cellStyle name="Normal 31 6 2" xfId="19455" xr:uid="{00000000-0005-0000-0000-0000E57D0000}"/>
    <cellStyle name="Normal 31 6 2 2" xfId="22384" xr:uid="{00000000-0005-0000-0000-0000E67D0000}"/>
    <cellStyle name="Normal 31 6 2 2 2" xfId="26771" xr:uid="{00000000-0005-0000-0000-0000E77D0000}"/>
    <cellStyle name="Normal 31 6 2 2 2 2" xfId="36891" xr:uid="{00000000-0005-0000-0000-0000E87D0000}"/>
    <cellStyle name="Normal 31 6 2 2 2 3" xfId="44933" xr:uid="{00000000-0005-0000-0000-0000E97D0000}"/>
    <cellStyle name="Normal 31 6 2 2 3" xfId="32559" xr:uid="{00000000-0005-0000-0000-0000EA7D0000}"/>
    <cellStyle name="Normal 31 6 2 2 4" xfId="40994" xr:uid="{00000000-0005-0000-0000-0000EB7D0000}"/>
    <cellStyle name="Normal 31 6 2 3" xfId="24696" xr:uid="{00000000-0005-0000-0000-0000EC7D0000}"/>
    <cellStyle name="Normal 31 6 2 3 2" xfId="34826" xr:uid="{00000000-0005-0000-0000-0000ED7D0000}"/>
    <cellStyle name="Normal 31 6 2 3 3" xfId="43020" xr:uid="{00000000-0005-0000-0000-0000EE7D0000}"/>
    <cellStyle name="Normal 31 6 2 4" xfId="29683" xr:uid="{00000000-0005-0000-0000-0000EF7D0000}"/>
    <cellStyle name="Normal 31 6 2 5" xfId="39078" xr:uid="{00000000-0005-0000-0000-0000F07D0000}"/>
    <cellStyle name="Normal 31 6 3" xfId="20983" xr:uid="{00000000-0005-0000-0000-0000F17D0000}"/>
    <cellStyle name="Normal 31 6 3 2" xfId="26164" xr:uid="{00000000-0005-0000-0000-0000F27D0000}"/>
    <cellStyle name="Normal 31 6 3 2 2" xfId="36285" xr:uid="{00000000-0005-0000-0000-0000F37D0000}"/>
    <cellStyle name="Normal 31 6 3 2 2 2" xfId="45438" xr:uid="{00000000-0005-0000-0000-0000F47D0000}"/>
    <cellStyle name="Normal 31 6 3 2 3" xfId="41499" xr:uid="{00000000-0005-0000-0000-0000F57D0000}"/>
    <cellStyle name="Normal 31 6 3 3" xfId="31189" xr:uid="{00000000-0005-0000-0000-0000F67D0000}"/>
    <cellStyle name="Normal 31 6 3 3 2" xfId="43525" xr:uid="{00000000-0005-0000-0000-0000F77D0000}"/>
    <cellStyle name="Normal 31 6 3 4" xfId="39583" xr:uid="{00000000-0005-0000-0000-0000F87D0000}"/>
    <cellStyle name="Normal 31 6 4" xfId="24071" xr:uid="{00000000-0005-0000-0000-0000F97D0000}"/>
    <cellStyle name="Normal 31 6 4 2" xfId="34218" xr:uid="{00000000-0005-0000-0000-0000FA7D0000}"/>
    <cellStyle name="Normal 31 6 4 2 2" xfId="44290" xr:uid="{00000000-0005-0000-0000-0000FB7D0000}"/>
    <cellStyle name="Normal 31 6 4 3" xfId="40351" xr:uid="{00000000-0005-0000-0000-0000FC7D0000}"/>
    <cellStyle name="Normal 31 6 5" xfId="28295" xr:uid="{00000000-0005-0000-0000-0000FD7D0000}"/>
    <cellStyle name="Normal 31 6 5 2" xfId="42377" xr:uid="{00000000-0005-0000-0000-0000FE7D0000}"/>
    <cellStyle name="Normal 31 6 6" xfId="38435" xr:uid="{00000000-0005-0000-0000-0000FF7D0000}"/>
    <cellStyle name="Normal 31 7" xfId="3579" xr:uid="{00000000-0005-0000-0000-0000007E0000}"/>
    <cellStyle name="Normal 31 7 2" xfId="19982" xr:uid="{00000000-0005-0000-0000-0000017E0000}"/>
    <cellStyle name="Normal 31 7 2 2" xfId="22911" xr:uid="{00000000-0005-0000-0000-0000027E0000}"/>
    <cellStyle name="Normal 31 7 2 2 2" xfId="27298" xr:uid="{00000000-0005-0000-0000-0000037E0000}"/>
    <cellStyle name="Normal 31 7 2 2 2 2" xfId="37418" xr:uid="{00000000-0005-0000-0000-0000047E0000}"/>
    <cellStyle name="Normal 31 7 2 2 2 3" xfId="45561" xr:uid="{00000000-0005-0000-0000-0000057E0000}"/>
    <cellStyle name="Normal 31 7 2 2 3" xfId="33086" xr:uid="{00000000-0005-0000-0000-0000067E0000}"/>
    <cellStyle name="Normal 31 7 2 2 4" xfId="41622" xr:uid="{00000000-0005-0000-0000-0000077E0000}"/>
    <cellStyle name="Normal 31 7 2 3" xfId="25223" xr:uid="{00000000-0005-0000-0000-0000087E0000}"/>
    <cellStyle name="Normal 31 7 2 3 2" xfId="35353" xr:uid="{00000000-0005-0000-0000-0000097E0000}"/>
    <cellStyle name="Normal 31 7 2 3 3" xfId="43648" xr:uid="{00000000-0005-0000-0000-00000A7E0000}"/>
    <cellStyle name="Normal 31 7 2 4" xfId="30210" xr:uid="{00000000-0005-0000-0000-00000B7E0000}"/>
    <cellStyle name="Normal 31 7 2 5" xfId="39706" xr:uid="{00000000-0005-0000-0000-00000C7E0000}"/>
    <cellStyle name="Normal 31 7 3" xfId="20984" xr:uid="{00000000-0005-0000-0000-00000D7E0000}"/>
    <cellStyle name="Normal 31 7 3 2" xfId="26165" xr:uid="{00000000-0005-0000-0000-00000E7E0000}"/>
    <cellStyle name="Normal 31 7 3 2 2" xfId="36286" xr:uid="{00000000-0005-0000-0000-00000F7E0000}"/>
    <cellStyle name="Normal 31 7 3 2 3" xfId="44413" xr:uid="{00000000-0005-0000-0000-0000107E0000}"/>
    <cellStyle name="Normal 31 7 3 3" xfId="31190" xr:uid="{00000000-0005-0000-0000-0000117E0000}"/>
    <cellStyle name="Normal 31 7 3 4" xfId="40474" xr:uid="{00000000-0005-0000-0000-0000127E0000}"/>
    <cellStyle name="Normal 31 7 4" xfId="24072" xr:uid="{00000000-0005-0000-0000-0000137E0000}"/>
    <cellStyle name="Normal 31 7 4 2" xfId="34219" xr:uid="{00000000-0005-0000-0000-0000147E0000}"/>
    <cellStyle name="Normal 31 7 4 3" xfId="42500" xr:uid="{00000000-0005-0000-0000-0000157E0000}"/>
    <cellStyle name="Normal 31 7 5" xfId="28296" xr:uid="{00000000-0005-0000-0000-0000167E0000}"/>
    <cellStyle name="Normal 31 7 6" xfId="38558" xr:uid="{00000000-0005-0000-0000-0000177E0000}"/>
    <cellStyle name="Normal 31 8" xfId="19103" xr:uid="{00000000-0005-0000-0000-0000187E0000}"/>
    <cellStyle name="Normal 31 8 2" xfId="22045" xr:uid="{00000000-0005-0000-0000-0000197E0000}"/>
    <cellStyle name="Normal 31 8 2 2" xfId="26434" xr:uid="{00000000-0005-0000-0000-00001A7E0000}"/>
    <cellStyle name="Normal 31 8 2 2 2" xfId="36554" xr:uid="{00000000-0005-0000-0000-00001B7E0000}"/>
    <cellStyle name="Normal 31 8 2 2 2 2" xfId="45698" xr:uid="{00000000-0005-0000-0000-00001C7E0000}"/>
    <cellStyle name="Normal 31 8 2 2 3" xfId="41759" xr:uid="{00000000-0005-0000-0000-00001D7E0000}"/>
    <cellStyle name="Normal 31 8 2 3" xfId="32221" xr:uid="{00000000-0005-0000-0000-00001E7E0000}"/>
    <cellStyle name="Normal 31 8 2 3 2" xfId="43785" xr:uid="{00000000-0005-0000-0000-00001F7E0000}"/>
    <cellStyle name="Normal 31 8 2 4" xfId="39843" xr:uid="{00000000-0005-0000-0000-0000207E0000}"/>
    <cellStyle name="Normal 31 8 3" xfId="24357" xr:uid="{00000000-0005-0000-0000-0000217E0000}"/>
    <cellStyle name="Normal 31 8 3 2" xfId="34488" xr:uid="{00000000-0005-0000-0000-0000227E0000}"/>
    <cellStyle name="Normal 31 8 3 2 2" xfId="44549" xr:uid="{00000000-0005-0000-0000-0000237E0000}"/>
    <cellStyle name="Normal 31 8 3 3" xfId="40610" xr:uid="{00000000-0005-0000-0000-0000247E0000}"/>
    <cellStyle name="Normal 31 8 4" xfId="29339" xr:uid="{00000000-0005-0000-0000-0000257E0000}"/>
    <cellStyle name="Normal 31 8 4 2" xfId="42636" xr:uid="{00000000-0005-0000-0000-0000267E0000}"/>
    <cellStyle name="Normal 31 8 5" xfId="38694" xr:uid="{00000000-0005-0000-0000-0000277E0000}"/>
    <cellStyle name="Normal 31 9" xfId="20218" xr:uid="{00000000-0005-0000-0000-0000287E0000}"/>
    <cellStyle name="Normal 31 9 2" xfId="25400" xr:uid="{00000000-0005-0000-0000-0000297E0000}"/>
    <cellStyle name="Normal 31 9 2 2" xfId="35521" xr:uid="{00000000-0005-0000-0000-00002A7E0000}"/>
    <cellStyle name="Normal 31 9 2 2 2" xfId="45068" xr:uid="{00000000-0005-0000-0000-00002B7E0000}"/>
    <cellStyle name="Normal 31 9 2 3" xfId="41129" xr:uid="{00000000-0005-0000-0000-00002C7E0000}"/>
    <cellStyle name="Normal 31 9 3" xfId="30425" xr:uid="{00000000-0005-0000-0000-00002D7E0000}"/>
    <cellStyle name="Normal 31 9 3 2" xfId="43155" xr:uid="{00000000-0005-0000-0000-00002E7E0000}"/>
    <cellStyle name="Normal 31 9 4" xfId="39213" xr:uid="{00000000-0005-0000-0000-00002F7E0000}"/>
    <cellStyle name="Normal 32" xfId="2329" xr:uid="{00000000-0005-0000-0000-0000307E0000}"/>
    <cellStyle name="Normal 33" xfId="2330" xr:uid="{00000000-0005-0000-0000-0000317E0000}"/>
    <cellStyle name="Normal 34" xfId="2331" xr:uid="{00000000-0005-0000-0000-0000327E0000}"/>
    <cellStyle name="Normal 34 10" xfId="27499" xr:uid="{00000000-0005-0000-0000-0000337E0000}"/>
    <cellStyle name="Normal 34 10 2" xfId="46014" xr:uid="{00000000-0005-0000-0000-0000347E0000}"/>
    <cellStyle name="Normal 34 11" xfId="37641" xr:uid="{00000000-0005-0000-0000-0000357E0000}"/>
    <cellStyle name="Normal 34 12" xfId="37826" xr:uid="{00000000-0005-0000-0000-0000367E0000}"/>
    <cellStyle name="Normal 34 13" xfId="38051" xr:uid="{00000000-0005-0000-0000-0000377E0000}"/>
    <cellStyle name="Normal 34 2" xfId="3054" xr:uid="{00000000-0005-0000-0000-0000387E0000}"/>
    <cellStyle name="Normal 34 2 2" xfId="3580" xr:uid="{00000000-0005-0000-0000-0000397E0000}"/>
    <cellStyle name="Normal 34 2 2 2" xfId="19814" xr:uid="{00000000-0005-0000-0000-00003A7E0000}"/>
    <cellStyle name="Normal 34 2 2 2 2" xfId="22743" xr:uid="{00000000-0005-0000-0000-00003B7E0000}"/>
    <cellStyle name="Normal 34 2 2 2 2 2" xfId="27130" xr:uid="{00000000-0005-0000-0000-00003C7E0000}"/>
    <cellStyle name="Normal 34 2 2 2 2 2 2" xfId="37250" xr:uid="{00000000-0005-0000-0000-00003D7E0000}"/>
    <cellStyle name="Normal 34 2 2 2 2 3" xfId="32918" xr:uid="{00000000-0005-0000-0000-00003E7E0000}"/>
    <cellStyle name="Normal 34 2 2 2 2 4" xfId="44676" xr:uid="{00000000-0005-0000-0000-00003F7E0000}"/>
    <cellStyle name="Normal 34 2 2 2 3" xfId="25055" xr:uid="{00000000-0005-0000-0000-0000407E0000}"/>
    <cellStyle name="Normal 34 2 2 2 3 2" xfId="35185" xr:uid="{00000000-0005-0000-0000-0000417E0000}"/>
    <cellStyle name="Normal 34 2 2 2 4" xfId="30042" xr:uid="{00000000-0005-0000-0000-0000427E0000}"/>
    <cellStyle name="Normal 34 2 2 2 5" xfId="40737" xr:uid="{00000000-0005-0000-0000-0000437E0000}"/>
    <cellStyle name="Normal 34 2 2 3" xfId="20985" xr:uid="{00000000-0005-0000-0000-0000447E0000}"/>
    <cellStyle name="Normal 34 2 2 3 2" xfId="26166" xr:uid="{00000000-0005-0000-0000-0000457E0000}"/>
    <cellStyle name="Normal 34 2 2 3 2 2" xfId="36287" xr:uid="{00000000-0005-0000-0000-0000467E0000}"/>
    <cellStyle name="Normal 34 2 2 3 3" xfId="31191" xr:uid="{00000000-0005-0000-0000-0000477E0000}"/>
    <cellStyle name="Normal 34 2 2 3 4" xfId="42763" xr:uid="{00000000-0005-0000-0000-0000487E0000}"/>
    <cellStyle name="Normal 34 2 2 4" xfId="24073" xr:uid="{00000000-0005-0000-0000-0000497E0000}"/>
    <cellStyle name="Normal 34 2 2 4 2" xfId="34220" xr:uid="{00000000-0005-0000-0000-00004A7E0000}"/>
    <cellStyle name="Normal 34 2 2 5" xfId="28297" xr:uid="{00000000-0005-0000-0000-00004B7E0000}"/>
    <cellStyle name="Normal 34 2 2 6" xfId="38821" xr:uid="{00000000-0005-0000-0000-00004C7E0000}"/>
    <cellStyle name="Normal 34 2 3" xfId="19286" xr:uid="{00000000-0005-0000-0000-00004D7E0000}"/>
    <cellStyle name="Normal 34 2 3 2" xfId="22217" xr:uid="{00000000-0005-0000-0000-00004E7E0000}"/>
    <cellStyle name="Normal 34 2 3 2 2" xfId="26604" xr:uid="{00000000-0005-0000-0000-00004F7E0000}"/>
    <cellStyle name="Normal 34 2 3 2 2 2" xfId="36724" xr:uid="{00000000-0005-0000-0000-0000507E0000}"/>
    <cellStyle name="Normal 34 2 3 2 2 3" xfId="45195" xr:uid="{00000000-0005-0000-0000-0000517E0000}"/>
    <cellStyle name="Normal 34 2 3 2 3" xfId="32392" xr:uid="{00000000-0005-0000-0000-0000527E0000}"/>
    <cellStyle name="Normal 34 2 3 2 4" xfId="41256" xr:uid="{00000000-0005-0000-0000-0000537E0000}"/>
    <cellStyle name="Normal 34 2 3 3" xfId="24529" xr:uid="{00000000-0005-0000-0000-0000547E0000}"/>
    <cellStyle name="Normal 34 2 3 3 2" xfId="34659" xr:uid="{00000000-0005-0000-0000-0000557E0000}"/>
    <cellStyle name="Normal 34 2 3 3 3" xfId="43282" xr:uid="{00000000-0005-0000-0000-0000567E0000}"/>
    <cellStyle name="Normal 34 2 3 4" xfId="29515" xr:uid="{00000000-0005-0000-0000-0000577E0000}"/>
    <cellStyle name="Normal 34 2 3 5" xfId="39340" xr:uid="{00000000-0005-0000-0000-0000587E0000}"/>
    <cellStyle name="Normal 34 2 4" xfId="20546" xr:uid="{00000000-0005-0000-0000-0000597E0000}"/>
    <cellStyle name="Normal 34 2 4 2" xfId="25728" xr:uid="{00000000-0005-0000-0000-00005A7E0000}"/>
    <cellStyle name="Normal 34 2 4 2 2" xfId="35849" xr:uid="{00000000-0005-0000-0000-00005B7E0000}"/>
    <cellStyle name="Normal 34 2 4 2 3" xfId="44047" xr:uid="{00000000-0005-0000-0000-00005C7E0000}"/>
    <cellStyle name="Normal 34 2 4 3" xfId="30753" xr:uid="{00000000-0005-0000-0000-00005D7E0000}"/>
    <cellStyle name="Normal 34 2 4 4" xfId="40108" xr:uid="{00000000-0005-0000-0000-00005E7E0000}"/>
    <cellStyle name="Normal 34 2 5" xfId="23628" xr:uid="{00000000-0005-0000-0000-00005F7E0000}"/>
    <cellStyle name="Normal 34 2 5 2" xfId="33781" xr:uid="{00000000-0005-0000-0000-0000607E0000}"/>
    <cellStyle name="Normal 34 2 5 3" xfId="42134" xr:uid="{00000000-0005-0000-0000-0000617E0000}"/>
    <cellStyle name="Normal 34 2 6" xfId="27844" xr:uid="{00000000-0005-0000-0000-0000627E0000}"/>
    <cellStyle name="Normal 34 2 7" xfId="38192" xr:uid="{00000000-0005-0000-0000-0000637E0000}"/>
    <cellStyle name="Normal 34 3" xfId="3055" xr:uid="{00000000-0005-0000-0000-0000647E0000}"/>
    <cellStyle name="Normal 34 3 2" xfId="19638" xr:uid="{00000000-0005-0000-0000-0000657E0000}"/>
    <cellStyle name="Normal 34 3 2 2" xfId="22567" xr:uid="{00000000-0005-0000-0000-0000667E0000}"/>
    <cellStyle name="Normal 34 3 2 2 2" xfId="26954" xr:uid="{00000000-0005-0000-0000-0000677E0000}"/>
    <cellStyle name="Normal 34 3 2 2 2 2" xfId="37074" xr:uid="{00000000-0005-0000-0000-0000687E0000}"/>
    <cellStyle name="Normal 34 3 2 2 2 3" xfId="44801" xr:uid="{00000000-0005-0000-0000-0000697E0000}"/>
    <cellStyle name="Normal 34 3 2 2 3" xfId="32742" xr:uid="{00000000-0005-0000-0000-00006A7E0000}"/>
    <cellStyle name="Normal 34 3 2 2 4" xfId="40862" xr:uid="{00000000-0005-0000-0000-00006B7E0000}"/>
    <cellStyle name="Normal 34 3 2 3" xfId="24879" xr:uid="{00000000-0005-0000-0000-00006C7E0000}"/>
    <cellStyle name="Normal 34 3 2 3 2" xfId="35009" xr:uid="{00000000-0005-0000-0000-00006D7E0000}"/>
    <cellStyle name="Normal 34 3 2 3 3" xfId="42888" xr:uid="{00000000-0005-0000-0000-00006E7E0000}"/>
    <cellStyle name="Normal 34 3 2 4" xfId="29866" xr:uid="{00000000-0005-0000-0000-00006F7E0000}"/>
    <cellStyle name="Normal 34 3 2 5" xfId="38946" xr:uid="{00000000-0005-0000-0000-0000707E0000}"/>
    <cellStyle name="Normal 34 3 3" xfId="20547" xr:uid="{00000000-0005-0000-0000-0000717E0000}"/>
    <cellStyle name="Normal 34 3 3 2" xfId="25729" xr:uid="{00000000-0005-0000-0000-0000727E0000}"/>
    <cellStyle name="Normal 34 3 3 2 2" xfId="35850" xr:uid="{00000000-0005-0000-0000-0000737E0000}"/>
    <cellStyle name="Normal 34 3 3 2 2 2" xfId="45319" xr:uid="{00000000-0005-0000-0000-0000747E0000}"/>
    <cellStyle name="Normal 34 3 3 2 3" xfId="41380" xr:uid="{00000000-0005-0000-0000-0000757E0000}"/>
    <cellStyle name="Normal 34 3 3 3" xfId="30754" xr:uid="{00000000-0005-0000-0000-0000767E0000}"/>
    <cellStyle name="Normal 34 3 3 3 2" xfId="43406" xr:uid="{00000000-0005-0000-0000-0000777E0000}"/>
    <cellStyle name="Normal 34 3 3 4" xfId="39464" xr:uid="{00000000-0005-0000-0000-0000787E0000}"/>
    <cellStyle name="Normal 34 3 4" xfId="23629" xr:uid="{00000000-0005-0000-0000-0000797E0000}"/>
    <cellStyle name="Normal 34 3 4 2" xfId="33782" xr:uid="{00000000-0005-0000-0000-00007A7E0000}"/>
    <cellStyle name="Normal 34 3 4 2 2" xfId="44171" xr:uid="{00000000-0005-0000-0000-00007B7E0000}"/>
    <cellStyle name="Normal 34 3 4 3" xfId="40232" xr:uid="{00000000-0005-0000-0000-00007C7E0000}"/>
    <cellStyle name="Normal 34 3 5" xfId="27845" xr:uid="{00000000-0005-0000-0000-00007D7E0000}"/>
    <cellStyle name="Normal 34 3 5 2" xfId="42258" xr:uid="{00000000-0005-0000-0000-00007E7E0000}"/>
    <cellStyle name="Normal 34 3 6" xfId="38316" xr:uid="{00000000-0005-0000-0000-00007F7E0000}"/>
    <cellStyle name="Normal 34 4" xfId="3581" xr:uid="{00000000-0005-0000-0000-0000807E0000}"/>
    <cellStyle name="Normal 34 4 2" xfId="19458" xr:uid="{00000000-0005-0000-0000-0000817E0000}"/>
    <cellStyle name="Normal 34 4 2 2" xfId="22387" xr:uid="{00000000-0005-0000-0000-0000827E0000}"/>
    <cellStyle name="Normal 34 4 2 2 2" xfId="26774" xr:uid="{00000000-0005-0000-0000-0000837E0000}"/>
    <cellStyle name="Normal 34 4 2 2 2 2" xfId="36894" xr:uid="{00000000-0005-0000-0000-0000847E0000}"/>
    <cellStyle name="Normal 34 4 2 2 2 3" xfId="44936" xr:uid="{00000000-0005-0000-0000-0000857E0000}"/>
    <cellStyle name="Normal 34 4 2 2 3" xfId="32562" xr:uid="{00000000-0005-0000-0000-0000867E0000}"/>
    <cellStyle name="Normal 34 4 2 2 4" xfId="40997" xr:uid="{00000000-0005-0000-0000-0000877E0000}"/>
    <cellStyle name="Normal 34 4 2 3" xfId="24699" xr:uid="{00000000-0005-0000-0000-0000887E0000}"/>
    <cellStyle name="Normal 34 4 2 3 2" xfId="34829" xr:uid="{00000000-0005-0000-0000-0000897E0000}"/>
    <cellStyle name="Normal 34 4 2 3 3" xfId="43023" xr:uid="{00000000-0005-0000-0000-00008A7E0000}"/>
    <cellStyle name="Normal 34 4 2 4" xfId="29686" xr:uid="{00000000-0005-0000-0000-00008B7E0000}"/>
    <cellStyle name="Normal 34 4 2 5" xfId="39081" xr:uid="{00000000-0005-0000-0000-00008C7E0000}"/>
    <cellStyle name="Normal 34 4 3" xfId="20986" xr:uid="{00000000-0005-0000-0000-00008D7E0000}"/>
    <cellStyle name="Normal 34 4 3 2" xfId="26167" xr:uid="{00000000-0005-0000-0000-00008E7E0000}"/>
    <cellStyle name="Normal 34 4 3 2 2" xfId="36288" xr:uid="{00000000-0005-0000-0000-00008F7E0000}"/>
    <cellStyle name="Normal 34 4 3 2 2 2" xfId="45441" xr:uid="{00000000-0005-0000-0000-0000907E0000}"/>
    <cellStyle name="Normal 34 4 3 2 3" xfId="41502" xr:uid="{00000000-0005-0000-0000-0000917E0000}"/>
    <cellStyle name="Normal 34 4 3 3" xfId="31192" xr:uid="{00000000-0005-0000-0000-0000927E0000}"/>
    <cellStyle name="Normal 34 4 3 3 2" xfId="43528" xr:uid="{00000000-0005-0000-0000-0000937E0000}"/>
    <cellStyle name="Normal 34 4 3 4" xfId="39586" xr:uid="{00000000-0005-0000-0000-0000947E0000}"/>
    <cellStyle name="Normal 34 4 4" xfId="24074" xr:uid="{00000000-0005-0000-0000-0000957E0000}"/>
    <cellStyle name="Normal 34 4 4 2" xfId="34221" xr:uid="{00000000-0005-0000-0000-0000967E0000}"/>
    <cellStyle name="Normal 34 4 4 2 2" xfId="44293" xr:uid="{00000000-0005-0000-0000-0000977E0000}"/>
    <cellStyle name="Normal 34 4 4 3" xfId="40354" xr:uid="{00000000-0005-0000-0000-0000987E0000}"/>
    <cellStyle name="Normal 34 4 5" xfId="28298" xr:uid="{00000000-0005-0000-0000-0000997E0000}"/>
    <cellStyle name="Normal 34 4 5 2" xfId="42380" xr:uid="{00000000-0005-0000-0000-00009A7E0000}"/>
    <cellStyle name="Normal 34 4 6" xfId="38438" xr:uid="{00000000-0005-0000-0000-00009B7E0000}"/>
    <cellStyle name="Normal 34 5" xfId="3582" xr:uid="{00000000-0005-0000-0000-00009C7E0000}"/>
    <cellStyle name="Normal 34 5 2" xfId="19985" xr:uid="{00000000-0005-0000-0000-00009D7E0000}"/>
    <cellStyle name="Normal 34 5 2 2" xfId="22914" xr:uid="{00000000-0005-0000-0000-00009E7E0000}"/>
    <cellStyle name="Normal 34 5 2 2 2" xfId="27301" xr:uid="{00000000-0005-0000-0000-00009F7E0000}"/>
    <cellStyle name="Normal 34 5 2 2 2 2" xfId="37421" xr:uid="{00000000-0005-0000-0000-0000A07E0000}"/>
    <cellStyle name="Normal 34 5 2 2 2 3" xfId="45564" xr:uid="{00000000-0005-0000-0000-0000A17E0000}"/>
    <cellStyle name="Normal 34 5 2 2 3" xfId="33089" xr:uid="{00000000-0005-0000-0000-0000A27E0000}"/>
    <cellStyle name="Normal 34 5 2 2 4" xfId="41625" xr:uid="{00000000-0005-0000-0000-0000A37E0000}"/>
    <cellStyle name="Normal 34 5 2 3" xfId="25226" xr:uid="{00000000-0005-0000-0000-0000A47E0000}"/>
    <cellStyle name="Normal 34 5 2 3 2" xfId="35356" xr:uid="{00000000-0005-0000-0000-0000A57E0000}"/>
    <cellStyle name="Normal 34 5 2 3 3" xfId="43651" xr:uid="{00000000-0005-0000-0000-0000A67E0000}"/>
    <cellStyle name="Normal 34 5 2 4" xfId="30213" xr:uid="{00000000-0005-0000-0000-0000A77E0000}"/>
    <cellStyle name="Normal 34 5 2 5" xfId="39709" xr:uid="{00000000-0005-0000-0000-0000A87E0000}"/>
    <cellStyle name="Normal 34 5 3" xfId="20987" xr:uid="{00000000-0005-0000-0000-0000A97E0000}"/>
    <cellStyle name="Normal 34 5 3 2" xfId="26168" xr:uid="{00000000-0005-0000-0000-0000AA7E0000}"/>
    <cellStyle name="Normal 34 5 3 2 2" xfId="36289" xr:uid="{00000000-0005-0000-0000-0000AB7E0000}"/>
    <cellStyle name="Normal 34 5 3 2 3" xfId="44416" xr:uid="{00000000-0005-0000-0000-0000AC7E0000}"/>
    <cellStyle name="Normal 34 5 3 3" xfId="31193" xr:uid="{00000000-0005-0000-0000-0000AD7E0000}"/>
    <cellStyle name="Normal 34 5 3 4" xfId="40477" xr:uid="{00000000-0005-0000-0000-0000AE7E0000}"/>
    <cellStyle name="Normal 34 5 4" xfId="24075" xr:uid="{00000000-0005-0000-0000-0000AF7E0000}"/>
    <cellStyle name="Normal 34 5 4 2" xfId="34222" xr:uid="{00000000-0005-0000-0000-0000B07E0000}"/>
    <cellStyle name="Normal 34 5 4 3" xfId="42503" xr:uid="{00000000-0005-0000-0000-0000B17E0000}"/>
    <cellStyle name="Normal 34 5 5" xfId="28299" xr:uid="{00000000-0005-0000-0000-0000B27E0000}"/>
    <cellStyle name="Normal 34 5 6" xfId="38561" xr:uid="{00000000-0005-0000-0000-0000B37E0000}"/>
    <cellStyle name="Normal 34 6" xfId="19106" xr:uid="{00000000-0005-0000-0000-0000B47E0000}"/>
    <cellStyle name="Normal 34 6 2" xfId="22048" xr:uid="{00000000-0005-0000-0000-0000B57E0000}"/>
    <cellStyle name="Normal 34 6 2 2" xfId="26437" xr:uid="{00000000-0005-0000-0000-0000B67E0000}"/>
    <cellStyle name="Normal 34 6 2 2 2" xfId="36557" xr:uid="{00000000-0005-0000-0000-0000B77E0000}"/>
    <cellStyle name="Normal 34 6 2 2 2 2" xfId="45701" xr:uid="{00000000-0005-0000-0000-0000B87E0000}"/>
    <cellStyle name="Normal 34 6 2 2 3" xfId="41762" xr:uid="{00000000-0005-0000-0000-0000B97E0000}"/>
    <cellStyle name="Normal 34 6 2 3" xfId="32224" xr:uid="{00000000-0005-0000-0000-0000BA7E0000}"/>
    <cellStyle name="Normal 34 6 2 3 2" xfId="43788" xr:uid="{00000000-0005-0000-0000-0000BB7E0000}"/>
    <cellStyle name="Normal 34 6 2 4" xfId="39846" xr:uid="{00000000-0005-0000-0000-0000BC7E0000}"/>
    <cellStyle name="Normal 34 6 3" xfId="24360" xr:uid="{00000000-0005-0000-0000-0000BD7E0000}"/>
    <cellStyle name="Normal 34 6 3 2" xfId="34491" xr:uid="{00000000-0005-0000-0000-0000BE7E0000}"/>
    <cellStyle name="Normal 34 6 3 2 2" xfId="44552" xr:uid="{00000000-0005-0000-0000-0000BF7E0000}"/>
    <cellStyle name="Normal 34 6 3 3" xfId="40613" xr:uid="{00000000-0005-0000-0000-0000C07E0000}"/>
    <cellStyle name="Normal 34 6 4" xfId="29342" xr:uid="{00000000-0005-0000-0000-0000C17E0000}"/>
    <cellStyle name="Normal 34 6 4 2" xfId="42639" xr:uid="{00000000-0005-0000-0000-0000C27E0000}"/>
    <cellStyle name="Normal 34 6 5" xfId="38697" xr:uid="{00000000-0005-0000-0000-0000C37E0000}"/>
    <cellStyle name="Normal 34 7" xfId="20221" xr:uid="{00000000-0005-0000-0000-0000C47E0000}"/>
    <cellStyle name="Normal 34 7 2" xfId="25403" xr:uid="{00000000-0005-0000-0000-0000C57E0000}"/>
    <cellStyle name="Normal 34 7 2 2" xfId="35524" xr:uid="{00000000-0005-0000-0000-0000C67E0000}"/>
    <cellStyle name="Normal 34 7 2 2 2" xfId="45071" xr:uid="{00000000-0005-0000-0000-0000C77E0000}"/>
    <cellStyle name="Normal 34 7 2 3" xfId="41132" xr:uid="{00000000-0005-0000-0000-0000C87E0000}"/>
    <cellStyle name="Normal 34 7 3" xfId="30428" xr:uid="{00000000-0005-0000-0000-0000C97E0000}"/>
    <cellStyle name="Normal 34 7 3 2" xfId="43158" xr:uid="{00000000-0005-0000-0000-0000CA7E0000}"/>
    <cellStyle name="Normal 34 7 4" xfId="39216" xr:uid="{00000000-0005-0000-0000-0000CB7E0000}"/>
    <cellStyle name="Normal 34 8" xfId="23128" xr:uid="{00000000-0005-0000-0000-0000CC7E0000}"/>
    <cellStyle name="Normal 34 8 2" xfId="33293" xr:uid="{00000000-0005-0000-0000-0000CD7E0000}"/>
    <cellStyle name="Normal 34 8 2 2" xfId="43917" xr:uid="{00000000-0005-0000-0000-0000CE7E0000}"/>
    <cellStyle name="Normal 34 8 3" xfId="39975" xr:uid="{00000000-0005-0000-0000-0000CF7E0000}"/>
    <cellStyle name="Normal 34 9" xfId="23291" xr:uid="{00000000-0005-0000-0000-0000D07E0000}"/>
    <cellStyle name="Normal 34 9 2" xfId="33455" xr:uid="{00000000-0005-0000-0000-0000D17E0000}"/>
    <cellStyle name="Normal 34 9 3" xfId="42000" xr:uid="{00000000-0005-0000-0000-0000D27E0000}"/>
    <cellStyle name="Normal 35" xfId="2332" xr:uid="{00000000-0005-0000-0000-0000D37E0000}"/>
    <cellStyle name="Normal 35 10" xfId="23007" xr:uid="{00000000-0005-0000-0000-0000D47E0000}"/>
    <cellStyle name="Normal 35 10 2" xfId="33173" xr:uid="{00000000-0005-0000-0000-0000D57E0000}"/>
    <cellStyle name="Normal 35 10 3" xfId="46015" xr:uid="{00000000-0005-0000-0000-0000D67E0000}"/>
    <cellStyle name="Normal 35 11" xfId="23006" xr:uid="{00000000-0005-0000-0000-0000D77E0000}"/>
    <cellStyle name="Normal 35 11 2" xfId="33172" xr:uid="{00000000-0005-0000-0000-0000D87E0000}"/>
    <cellStyle name="Normal 35 12" xfId="23292" xr:uid="{00000000-0005-0000-0000-0000D97E0000}"/>
    <cellStyle name="Normal 35 12 2" xfId="33456" xr:uid="{00000000-0005-0000-0000-0000DA7E0000}"/>
    <cellStyle name="Normal 35 13" xfId="27500" xr:uid="{00000000-0005-0000-0000-0000DB7E0000}"/>
    <cellStyle name="Normal 35 14" xfId="37521" xr:uid="{00000000-0005-0000-0000-0000DC7E0000}"/>
    <cellStyle name="Normal 35 15" xfId="37707" xr:uid="{00000000-0005-0000-0000-0000DD7E0000}"/>
    <cellStyle name="Normal 35 16" xfId="38052" xr:uid="{00000000-0005-0000-0000-0000DE7E0000}"/>
    <cellStyle name="Normal 35 2" xfId="2758" xr:uid="{00000000-0005-0000-0000-0000DF7E0000}"/>
    <cellStyle name="Normal 35 2 10" xfId="161" xr:uid="{00000000-0005-0000-0000-0000E07E0000}"/>
    <cellStyle name="Normal 35 2 11" xfId="38193" xr:uid="{00000000-0005-0000-0000-0000E17E0000}"/>
    <cellStyle name="Normal 35 2 12" xfId="163" xr:uid="{00000000-0005-0000-0000-0000E27E0000}"/>
    <cellStyle name="Normal 35 2 2" xfId="3056" xr:uid="{00000000-0005-0000-0000-0000E37E0000}"/>
    <cellStyle name="Normal 35 2 2 2" xfId="3583" xr:uid="{00000000-0005-0000-0000-0000E47E0000}"/>
    <cellStyle name="Normal 35 2 2 2 2" xfId="19860" xr:uid="{00000000-0005-0000-0000-0000E57E0000}"/>
    <cellStyle name="Normal 35 2 2 2 2 2" xfId="22789" xr:uid="{00000000-0005-0000-0000-0000E67E0000}"/>
    <cellStyle name="Normal 35 2 2 2 2 2 2" xfId="27176" xr:uid="{00000000-0005-0000-0000-0000E77E0000}"/>
    <cellStyle name="Normal 35 2 2 2 2 2 2 2" xfId="37296" xr:uid="{00000000-0005-0000-0000-0000E87E0000}"/>
    <cellStyle name="Normal 35 2 2 2 2 2 3" xfId="32964" xr:uid="{00000000-0005-0000-0000-0000E97E0000}"/>
    <cellStyle name="Normal 35 2 2 2 2 3" xfId="25101" xr:uid="{00000000-0005-0000-0000-0000EA7E0000}"/>
    <cellStyle name="Normal 35 2 2 2 2 3 2" xfId="35231" xr:uid="{00000000-0005-0000-0000-0000EB7E0000}"/>
    <cellStyle name="Normal 35 2 2 2 2 4" xfId="30088" xr:uid="{00000000-0005-0000-0000-0000EC7E0000}"/>
    <cellStyle name="Normal 35 2 2 2 2 5" xfId="44677" xr:uid="{00000000-0005-0000-0000-0000ED7E0000}"/>
    <cellStyle name="Normal 35 2 2 2 3" xfId="20988" xr:uid="{00000000-0005-0000-0000-0000EE7E0000}"/>
    <cellStyle name="Normal 35 2 2 2 3 2" xfId="26169" xr:uid="{00000000-0005-0000-0000-0000EF7E0000}"/>
    <cellStyle name="Normal 35 2 2 2 3 2 2" xfId="36290" xr:uid="{00000000-0005-0000-0000-0000F07E0000}"/>
    <cellStyle name="Normal 35 2 2 2 3 3" xfId="31194" xr:uid="{00000000-0005-0000-0000-0000F17E0000}"/>
    <cellStyle name="Normal 35 2 2 2 4" xfId="24076" xr:uid="{00000000-0005-0000-0000-0000F27E0000}"/>
    <cellStyle name="Normal 35 2 2 2 4 2" xfId="34223" xr:uid="{00000000-0005-0000-0000-0000F37E0000}"/>
    <cellStyle name="Normal 35 2 2 2 5" xfId="28300" xr:uid="{00000000-0005-0000-0000-0000F47E0000}"/>
    <cellStyle name="Normal 35 2 2 2 6" xfId="40738" xr:uid="{00000000-0005-0000-0000-0000F57E0000}"/>
    <cellStyle name="Normal 35 2 2 3" xfId="19333" xr:uid="{00000000-0005-0000-0000-0000F67E0000}"/>
    <cellStyle name="Normal 35 2 2 3 2" xfId="22262" xr:uid="{00000000-0005-0000-0000-0000F77E0000}"/>
    <cellStyle name="Normal 35 2 2 3 2 2" xfId="26649" xr:uid="{00000000-0005-0000-0000-0000F87E0000}"/>
    <cellStyle name="Normal 35 2 2 3 2 2 2" xfId="36769" xr:uid="{00000000-0005-0000-0000-0000F97E0000}"/>
    <cellStyle name="Normal 35 2 2 3 2 3" xfId="32437" xr:uid="{00000000-0005-0000-0000-0000FA7E0000}"/>
    <cellStyle name="Normal 35 2 2 3 3" xfId="24574" xr:uid="{00000000-0005-0000-0000-0000FB7E0000}"/>
    <cellStyle name="Normal 35 2 2 3 3 2" xfId="34704" xr:uid="{00000000-0005-0000-0000-0000FC7E0000}"/>
    <cellStyle name="Normal 35 2 2 3 4" xfId="29561" xr:uid="{00000000-0005-0000-0000-0000FD7E0000}"/>
    <cellStyle name="Normal 35 2 2 3 5" xfId="42764" xr:uid="{00000000-0005-0000-0000-0000FE7E0000}"/>
    <cellStyle name="Normal 35 2 2 4" xfId="20548" xr:uid="{00000000-0005-0000-0000-0000FF7E0000}"/>
    <cellStyle name="Normal 35 2 2 4 2" xfId="25730" xr:uid="{00000000-0005-0000-0000-0000007F0000}"/>
    <cellStyle name="Normal 35 2 2 4 2 2" xfId="35851" xr:uid="{00000000-0005-0000-0000-0000017F0000}"/>
    <cellStyle name="Normal 35 2 2 4 3" xfId="30755" xr:uid="{00000000-0005-0000-0000-0000027F0000}"/>
    <cellStyle name="Normal 35 2 2 5" xfId="23630" xr:uid="{00000000-0005-0000-0000-0000037F0000}"/>
    <cellStyle name="Normal 35 2 2 5 2" xfId="33783" xr:uid="{00000000-0005-0000-0000-0000047F0000}"/>
    <cellStyle name="Normal 35 2 2 6" xfId="27846" xr:uid="{00000000-0005-0000-0000-0000057F0000}"/>
    <cellStyle name="Normal 35 2 2 7" xfId="38822" xr:uid="{00000000-0005-0000-0000-0000067F0000}"/>
    <cellStyle name="Normal 35 2 3" xfId="3584" xr:uid="{00000000-0005-0000-0000-0000077F0000}"/>
    <cellStyle name="Normal 35 2 3 2" xfId="19693" xr:uid="{00000000-0005-0000-0000-0000087F0000}"/>
    <cellStyle name="Normal 35 2 3 2 2" xfId="22622" xr:uid="{00000000-0005-0000-0000-0000097F0000}"/>
    <cellStyle name="Normal 35 2 3 2 2 2" xfId="27009" xr:uid="{00000000-0005-0000-0000-00000A7F0000}"/>
    <cellStyle name="Normal 35 2 3 2 2 2 2" xfId="37129" xr:uid="{00000000-0005-0000-0000-00000B7F0000}"/>
    <cellStyle name="Normal 35 2 3 2 2 3" xfId="32797" xr:uid="{00000000-0005-0000-0000-00000C7F0000}"/>
    <cellStyle name="Normal 35 2 3 2 2 4" xfId="45196" xr:uid="{00000000-0005-0000-0000-00000D7F0000}"/>
    <cellStyle name="Normal 35 2 3 2 3" xfId="24934" xr:uid="{00000000-0005-0000-0000-00000E7F0000}"/>
    <cellStyle name="Normal 35 2 3 2 3 2" xfId="35064" xr:uid="{00000000-0005-0000-0000-00000F7F0000}"/>
    <cellStyle name="Normal 35 2 3 2 4" xfId="29921" xr:uid="{00000000-0005-0000-0000-0000107F0000}"/>
    <cellStyle name="Normal 35 2 3 2 5" xfId="41257" xr:uid="{00000000-0005-0000-0000-0000117F0000}"/>
    <cellStyle name="Normal 35 2 3 3" xfId="20989" xr:uid="{00000000-0005-0000-0000-0000127F0000}"/>
    <cellStyle name="Normal 35 2 3 3 2" xfId="26170" xr:uid="{00000000-0005-0000-0000-0000137F0000}"/>
    <cellStyle name="Normal 35 2 3 3 2 2" xfId="36291" xr:uid="{00000000-0005-0000-0000-0000147F0000}"/>
    <cellStyle name="Normal 35 2 3 3 3" xfId="31195" xr:uid="{00000000-0005-0000-0000-0000157F0000}"/>
    <cellStyle name="Normal 35 2 3 3 4" xfId="43283" xr:uid="{00000000-0005-0000-0000-0000167F0000}"/>
    <cellStyle name="Normal 35 2 3 4" xfId="24077" xr:uid="{00000000-0005-0000-0000-0000177F0000}"/>
    <cellStyle name="Normal 35 2 3 4 2" xfId="34224" xr:uid="{00000000-0005-0000-0000-0000187F0000}"/>
    <cellStyle name="Normal 35 2 3 5" xfId="28301" xr:uid="{00000000-0005-0000-0000-0000197F0000}"/>
    <cellStyle name="Normal 35 2 3 6" xfId="39341" xr:uid="{00000000-0005-0000-0000-00001A7F0000}"/>
    <cellStyle name="Normal 35 2 4" xfId="3585" xr:uid="{00000000-0005-0000-0000-00001B7F0000}"/>
    <cellStyle name="Normal 35 2 4 2" xfId="19517" xr:uid="{00000000-0005-0000-0000-00001C7F0000}"/>
    <cellStyle name="Normal 35 2 4 2 2" xfId="22446" xr:uid="{00000000-0005-0000-0000-00001D7F0000}"/>
    <cellStyle name="Normal 35 2 4 2 2 2" xfId="26833" xr:uid="{00000000-0005-0000-0000-00001E7F0000}"/>
    <cellStyle name="Normal 35 2 4 2 2 2 2" xfId="36953" xr:uid="{00000000-0005-0000-0000-00001F7F0000}"/>
    <cellStyle name="Normal 35 2 4 2 2 3" xfId="32621" xr:uid="{00000000-0005-0000-0000-0000207F0000}"/>
    <cellStyle name="Normal 35 2 4 2 3" xfId="24758" xr:uid="{00000000-0005-0000-0000-0000217F0000}"/>
    <cellStyle name="Normal 35 2 4 2 3 2" xfId="34888" xr:uid="{00000000-0005-0000-0000-0000227F0000}"/>
    <cellStyle name="Normal 35 2 4 2 4" xfId="29745" xr:uid="{00000000-0005-0000-0000-0000237F0000}"/>
    <cellStyle name="Normal 35 2 4 2 5" xfId="44048" xr:uid="{00000000-0005-0000-0000-0000247F0000}"/>
    <cellStyle name="Normal 35 2 4 3" xfId="20990" xr:uid="{00000000-0005-0000-0000-0000257F0000}"/>
    <cellStyle name="Normal 35 2 4 3 2" xfId="26171" xr:uid="{00000000-0005-0000-0000-0000267F0000}"/>
    <cellStyle name="Normal 35 2 4 3 2 2" xfId="36292" xr:uid="{00000000-0005-0000-0000-0000277F0000}"/>
    <cellStyle name="Normal 35 2 4 3 3" xfId="31196" xr:uid="{00000000-0005-0000-0000-0000287F0000}"/>
    <cellStyle name="Normal 35 2 4 4" xfId="24078" xr:uid="{00000000-0005-0000-0000-0000297F0000}"/>
    <cellStyle name="Normal 35 2 4 4 2" xfId="34225" xr:uid="{00000000-0005-0000-0000-00002A7F0000}"/>
    <cellStyle name="Normal 35 2 4 5" xfId="28302" xr:uid="{00000000-0005-0000-0000-00002B7F0000}"/>
    <cellStyle name="Normal 35 2 4 6" xfId="40109" xr:uid="{00000000-0005-0000-0000-00002C7F0000}"/>
    <cellStyle name="Normal 35 2 5" xfId="3586" xr:uid="{00000000-0005-0000-0000-00002D7F0000}"/>
    <cellStyle name="Normal 35 2 5 2" xfId="20032" xr:uid="{00000000-0005-0000-0000-00002E7F0000}"/>
    <cellStyle name="Normal 35 2 5 2 2" xfId="22961" xr:uid="{00000000-0005-0000-0000-00002F7F0000}"/>
    <cellStyle name="Normal 35 2 5 2 2 2" xfId="27348" xr:uid="{00000000-0005-0000-0000-0000307F0000}"/>
    <cellStyle name="Normal 35 2 5 2 2 2 2" xfId="37468" xr:uid="{00000000-0005-0000-0000-0000317F0000}"/>
    <cellStyle name="Normal 35 2 5 2 2 3" xfId="33136" xr:uid="{00000000-0005-0000-0000-0000327F0000}"/>
    <cellStyle name="Normal 35 2 5 2 3" xfId="25273" xr:uid="{00000000-0005-0000-0000-0000337F0000}"/>
    <cellStyle name="Normal 35 2 5 2 3 2" xfId="35403" xr:uid="{00000000-0005-0000-0000-0000347F0000}"/>
    <cellStyle name="Normal 35 2 5 2 4" xfId="30260" xr:uid="{00000000-0005-0000-0000-0000357F0000}"/>
    <cellStyle name="Normal 35 2 5 3" xfId="20991" xr:uid="{00000000-0005-0000-0000-0000367F0000}"/>
    <cellStyle name="Normal 35 2 5 3 2" xfId="26172" xr:uid="{00000000-0005-0000-0000-0000377F0000}"/>
    <cellStyle name="Normal 35 2 5 3 2 2" xfId="36293" xr:uid="{00000000-0005-0000-0000-0000387F0000}"/>
    <cellStyle name="Normal 35 2 5 3 3" xfId="31197" xr:uid="{00000000-0005-0000-0000-0000397F0000}"/>
    <cellStyle name="Normal 35 2 5 4" xfId="24079" xr:uid="{00000000-0005-0000-0000-00003A7F0000}"/>
    <cellStyle name="Normal 35 2 5 4 2" xfId="34226" xr:uid="{00000000-0005-0000-0000-00003B7F0000}"/>
    <cellStyle name="Normal 35 2 5 5" xfId="28303" xr:uid="{00000000-0005-0000-0000-00003C7F0000}"/>
    <cellStyle name="Normal 35 2 5 6" xfId="42135" xr:uid="{00000000-0005-0000-0000-00003D7F0000}"/>
    <cellStyle name="Normal 35 2 6" xfId="19165" xr:uid="{00000000-0005-0000-0000-00003E7F0000}"/>
    <cellStyle name="Normal 35 2 6 2" xfId="22096" xr:uid="{00000000-0005-0000-0000-00003F7F0000}"/>
    <cellStyle name="Normal 35 2 6 2 2" xfId="26483" xr:uid="{00000000-0005-0000-0000-0000407F0000}"/>
    <cellStyle name="Normal 35 2 6 2 2 2" xfId="36603" xr:uid="{00000000-0005-0000-0000-0000417F0000}"/>
    <cellStyle name="Normal 35 2 6 2 3" xfId="32271" xr:uid="{00000000-0005-0000-0000-0000427F0000}"/>
    <cellStyle name="Normal 35 2 6 3" xfId="24408" xr:uid="{00000000-0005-0000-0000-0000437F0000}"/>
    <cellStyle name="Normal 35 2 6 3 2" xfId="34538" xr:uid="{00000000-0005-0000-0000-0000447F0000}"/>
    <cellStyle name="Normal 35 2 6 4" xfId="29394" xr:uid="{00000000-0005-0000-0000-0000457F0000}"/>
    <cellStyle name="Normal 35 2 7" xfId="20269" xr:uid="{00000000-0005-0000-0000-0000467F0000}"/>
    <cellStyle name="Normal 35 2 7 2" xfId="25451" xr:uid="{00000000-0005-0000-0000-0000477F0000}"/>
    <cellStyle name="Normal 35 2 7 2 2" xfId="35572" xr:uid="{00000000-0005-0000-0000-0000487F0000}"/>
    <cellStyle name="Normal 35 2 7 3" xfId="30476" xr:uid="{00000000-0005-0000-0000-0000497F0000}"/>
    <cellStyle name="Normal 35 2 8" xfId="23351" xr:uid="{00000000-0005-0000-0000-00004A7F0000}"/>
    <cellStyle name="Normal 35 2 8 2" xfId="33504" xr:uid="{00000000-0005-0000-0000-00004B7F0000}"/>
    <cellStyle name="Normal 35 2 9" xfId="27561" xr:uid="{00000000-0005-0000-0000-00004C7F0000}"/>
    <cellStyle name="Normal 35 3" xfId="3057" xr:uid="{00000000-0005-0000-0000-00004D7F0000}"/>
    <cellStyle name="Normal 35 3 2" xfId="3587" xr:uid="{00000000-0005-0000-0000-00004E7F0000}"/>
    <cellStyle name="Normal 35 3 2 2" xfId="19815" xr:uid="{00000000-0005-0000-0000-00004F7F0000}"/>
    <cellStyle name="Normal 35 3 2 2 2" xfId="22744" xr:uid="{00000000-0005-0000-0000-0000507F0000}"/>
    <cellStyle name="Normal 35 3 2 2 2 2" xfId="27131" xr:uid="{00000000-0005-0000-0000-0000517F0000}"/>
    <cellStyle name="Normal 35 3 2 2 2 2 2" xfId="37251" xr:uid="{00000000-0005-0000-0000-0000527F0000}"/>
    <cellStyle name="Normal 35 3 2 2 2 3" xfId="32919" xr:uid="{00000000-0005-0000-0000-0000537F0000}"/>
    <cellStyle name="Normal 35 3 2 2 2 4" xfId="44802" xr:uid="{00000000-0005-0000-0000-0000547F0000}"/>
    <cellStyle name="Normal 35 3 2 2 3" xfId="25056" xr:uid="{00000000-0005-0000-0000-0000557F0000}"/>
    <cellStyle name="Normal 35 3 2 2 3 2" xfId="35186" xr:uid="{00000000-0005-0000-0000-0000567F0000}"/>
    <cellStyle name="Normal 35 3 2 2 4" xfId="30043" xr:uid="{00000000-0005-0000-0000-0000577F0000}"/>
    <cellStyle name="Normal 35 3 2 2 5" xfId="40863" xr:uid="{00000000-0005-0000-0000-0000587F0000}"/>
    <cellStyle name="Normal 35 3 2 3" xfId="20992" xr:uid="{00000000-0005-0000-0000-0000597F0000}"/>
    <cellStyle name="Normal 35 3 2 3 2" xfId="26173" xr:uid="{00000000-0005-0000-0000-00005A7F0000}"/>
    <cellStyle name="Normal 35 3 2 3 2 2" xfId="36294" xr:uid="{00000000-0005-0000-0000-00005B7F0000}"/>
    <cellStyle name="Normal 35 3 2 3 3" xfId="31198" xr:uid="{00000000-0005-0000-0000-00005C7F0000}"/>
    <cellStyle name="Normal 35 3 2 3 4" xfId="42889" xr:uid="{00000000-0005-0000-0000-00005D7F0000}"/>
    <cellStyle name="Normal 35 3 2 4" xfId="24080" xr:uid="{00000000-0005-0000-0000-00005E7F0000}"/>
    <cellStyle name="Normal 35 3 2 4 2" xfId="34227" xr:uid="{00000000-0005-0000-0000-00005F7F0000}"/>
    <cellStyle name="Normal 35 3 2 5" xfId="28304" xr:uid="{00000000-0005-0000-0000-0000607F0000}"/>
    <cellStyle name="Normal 35 3 2 6" xfId="38947" xr:uid="{00000000-0005-0000-0000-0000617F0000}"/>
    <cellStyle name="Normal 35 3 3" xfId="19287" xr:uid="{00000000-0005-0000-0000-0000627F0000}"/>
    <cellStyle name="Normal 35 3 3 2" xfId="22218" xr:uid="{00000000-0005-0000-0000-0000637F0000}"/>
    <cellStyle name="Normal 35 3 3 2 2" xfId="26605" xr:uid="{00000000-0005-0000-0000-0000647F0000}"/>
    <cellStyle name="Normal 35 3 3 2 2 2" xfId="36725" xr:uid="{00000000-0005-0000-0000-0000657F0000}"/>
    <cellStyle name="Normal 35 3 3 2 2 3" xfId="45320" xr:uid="{00000000-0005-0000-0000-0000667F0000}"/>
    <cellStyle name="Normal 35 3 3 2 3" xfId="32393" xr:uid="{00000000-0005-0000-0000-0000677F0000}"/>
    <cellStyle name="Normal 35 3 3 2 4" xfId="41381" xr:uid="{00000000-0005-0000-0000-0000687F0000}"/>
    <cellStyle name="Normal 35 3 3 3" xfId="24530" xr:uid="{00000000-0005-0000-0000-0000697F0000}"/>
    <cellStyle name="Normal 35 3 3 3 2" xfId="34660" xr:uid="{00000000-0005-0000-0000-00006A7F0000}"/>
    <cellStyle name="Normal 35 3 3 3 3" xfId="43407" xr:uid="{00000000-0005-0000-0000-00006B7F0000}"/>
    <cellStyle name="Normal 35 3 3 4" xfId="29516" xr:uid="{00000000-0005-0000-0000-00006C7F0000}"/>
    <cellStyle name="Normal 35 3 3 5" xfId="39465" xr:uid="{00000000-0005-0000-0000-00006D7F0000}"/>
    <cellStyle name="Normal 35 3 4" xfId="20549" xr:uid="{00000000-0005-0000-0000-00006E7F0000}"/>
    <cellStyle name="Normal 35 3 4 2" xfId="25731" xr:uid="{00000000-0005-0000-0000-00006F7F0000}"/>
    <cellStyle name="Normal 35 3 4 2 2" xfId="35852" xr:uid="{00000000-0005-0000-0000-0000707F0000}"/>
    <cellStyle name="Normal 35 3 4 2 3" xfId="44172" xr:uid="{00000000-0005-0000-0000-0000717F0000}"/>
    <cellStyle name="Normal 35 3 4 3" xfId="30756" xr:uid="{00000000-0005-0000-0000-0000727F0000}"/>
    <cellStyle name="Normal 35 3 4 4" xfId="40233" xr:uid="{00000000-0005-0000-0000-0000737F0000}"/>
    <cellStyle name="Normal 35 3 5" xfId="23631" xr:uid="{00000000-0005-0000-0000-0000747F0000}"/>
    <cellStyle name="Normal 35 3 5 2" xfId="33784" xr:uid="{00000000-0005-0000-0000-0000757F0000}"/>
    <cellStyle name="Normal 35 3 5 3" xfId="42259" xr:uid="{00000000-0005-0000-0000-0000767F0000}"/>
    <cellStyle name="Normal 35 3 6" xfId="27847" xr:uid="{00000000-0005-0000-0000-0000777F0000}"/>
    <cellStyle name="Normal 35 3 7" xfId="38317" xr:uid="{00000000-0005-0000-0000-0000787F0000}"/>
    <cellStyle name="Normal 35 4" xfId="3058" xr:uid="{00000000-0005-0000-0000-0000797F0000}"/>
    <cellStyle name="Normal 35 4 2" xfId="19639" xr:uid="{00000000-0005-0000-0000-00007A7F0000}"/>
    <cellStyle name="Normal 35 4 2 2" xfId="22568" xr:uid="{00000000-0005-0000-0000-00007B7F0000}"/>
    <cellStyle name="Normal 35 4 2 2 2" xfId="26955" xr:uid="{00000000-0005-0000-0000-00007C7F0000}"/>
    <cellStyle name="Normal 35 4 2 2 2 2" xfId="37075" xr:uid="{00000000-0005-0000-0000-00007D7F0000}"/>
    <cellStyle name="Normal 35 4 2 2 2 3" xfId="44937" xr:uid="{00000000-0005-0000-0000-00007E7F0000}"/>
    <cellStyle name="Normal 35 4 2 2 3" xfId="32743" xr:uid="{00000000-0005-0000-0000-00007F7F0000}"/>
    <cellStyle name="Normal 35 4 2 2 4" xfId="40998" xr:uid="{00000000-0005-0000-0000-0000807F0000}"/>
    <cellStyle name="Normal 35 4 2 3" xfId="24880" xr:uid="{00000000-0005-0000-0000-0000817F0000}"/>
    <cellStyle name="Normal 35 4 2 3 2" xfId="35010" xr:uid="{00000000-0005-0000-0000-0000827F0000}"/>
    <cellStyle name="Normal 35 4 2 3 3" xfId="43024" xr:uid="{00000000-0005-0000-0000-0000837F0000}"/>
    <cellStyle name="Normal 35 4 2 4" xfId="29867" xr:uid="{00000000-0005-0000-0000-0000847F0000}"/>
    <cellStyle name="Normal 35 4 2 5" xfId="39082" xr:uid="{00000000-0005-0000-0000-0000857F0000}"/>
    <cellStyle name="Normal 35 4 3" xfId="20550" xr:uid="{00000000-0005-0000-0000-0000867F0000}"/>
    <cellStyle name="Normal 35 4 3 2" xfId="25732" xr:uid="{00000000-0005-0000-0000-0000877F0000}"/>
    <cellStyle name="Normal 35 4 3 2 2" xfId="35853" xr:uid="{00000000-0005-0000-0000-0000887F0000}"/>
    <cellStyle name="Normal 35 4 3 2 2 2" xfId="45442" xr:uid="{00000000-0005-0000-0000-0000897F0000}"/>
    <cellStyle name="Normal 35 4 3 2 3" xfId="41503" xr:uid="{00000000-0005-0000-0000-00008A7F0000}"/>
    <cellStyle name="Normal 35 4 3 3" xfId="30757" xr:uid="{00000000-0005-0000-0000-00008B7F0000}"/>
    <cellStyle name="Normal 35 4 3 3 2" xfId="43529" xr:uid="{00000000-0005-0000-0000-00008C7F0000}"/>
    <cellStyle name="Normal 35 4 3 4" xfId="39587" xr:uid="{00000000-0005-0000-0000-00008D7F0000}"/>
    <cellStyle name="Normal 35 4 4" xfId="23632" xr:uid="{00000000-0005-0000-0000-00008E7F0000}"/>
    <cellStyle name="Normal 35 4 4 2" xfId="33785" xr:uid="{00000000-0005-0000-0000-00008F7F0000}"/>
    <cellStyle name="Normal 35 4 4 2 2" xfId="44294" xr:uid="{00000000-0005-0000-0000-0000907F0000}"/>
    <cellStyle name="Normal 35 4 4 3" xfId="40355" xr:uid="{00000000-0005-0000-0000-0000917F0000}"/>
    <cellStyle name="Normal 35 4 5" xfId="27848" xr:uid="{00000000-0005-0000-0000-0000927F0000}"/>
    <cellStyle name="Normal 35 4 5 2" xfId="42381" xr:uid="{00000000-0005-0000-0000-0000937F0000}"/>
    <cellStyle name="Normal 35 4 6" xfId="38439" xr:uid="{00000000-0005-0000-0000-0000947F0000}"/>
    <cellStyle name="Normal 35 5" xfId="3588" xr:uid="{00000000-0005-0000-0000-0000957F0000}"/>
    <cellStyle name="Normal 35 5 2" xfId="19459" xr:uid="{00000000-0005-0000-0000-0000967F0000}"/>
    <cellStyle name="Normal 35 5 2 2" xfId="22388" xr:uid="{00000000-0005-0000-0000-0000977F0000}"/>
    <cellStyle name="Normal 35 5 2 2 2" xfId="26775" xr:uid="{00000000-0005-0000-0000-0000987F0000}"/>
    <cellStyle name="Normal 35 5 2 2 2 2" xfId="36895" xr:uid="{00000000-0005-0000-0000-0000997F0000}"/>
    <cellStyle name="Normal 35 5 2 2 2 3" xfId="45565" xr:uid="{00000000-0005-0000-0000-00009A7F0000}"/>
    <cellStyle name="Normal 35 5 2 2 3" xfId="32563" xr:uid="{00000000-0005-0000-0000-00009B7F0000}"/>
    <cellStyle name="Normal 35 5 2 2 4" xfId="41626" xr:uid="{00000000-0005-0000-0000-00009C7F0000}"/>
    <cellStyle name="Normal 35 5 2 3" xfId="24700" xr:uid="{00000000-0005-0000-0000-00009D7F0000}"/>
    <cellStyle name="Normal 35 5 2 3 2" xfId="34830" xr:uid="{00000000-0005-0000-0000-00009E7F0000}"/>
    <cellStyle name="Normal 35 5 2 3 3" xfId="43652" xr:uid="{00000000-0005-0000-0000-00009F7F0000}"/>
    <cellStyle name="Normal 35 5 2 4" xfId="29687" xr:uid="{00000000-0005-0000-0000-0000A07F0000}"/>
    <cellStyle name="Normal 35 5 2 5" xfId="39710" xr:uid="{00000000-0005-0000-0000-0000A17F0000}"/>
    <cellStyle name="Normal 35 5 3" xfId="20993" xr:uid="{00000000-0005-0000-0000-0000A27F0000}"/>
    <cellStyle name="Normal 35 5 3 2" xfId="26174" xr:uid="{00000000-0005-0000-0000-0000A37F0000}"/>
    <cellStyle name="Normal 35 5 3 2 2" xfId="36295" xr:uid="{00000000-0005-0000-0000-0000A47F0000}"/>
    <cellStyle name="Normal 35 5 3 2 3" xfId="44417" xr:uid="{00000000-0005-0000-0000-0000A57F0000}"/>
    <cellStyle name="Normal 35 5 3 3" xfId="31199" xr:uid="{00000000-0005-0000-0000-0000A67F0000}"/>
    <cellStyle name="Normal 35 5 3 4" xfId="40478" xr:uid="{00000000-0005-0000-0000-0000A77F0000}"/>
    <cellStyle name="Normal 35 5 4" xfId="24081" xr:uid="{00000000-0005-0000-0000-0000A87F0000}"/>
    <cellStyle name="Normal 35 5 4 2" xfId="34228" xr:uid="{00000000-0005-0000-0000-0000A97F0000}"/>
    <cellStyle name="Normal 35 5 4 3" xfId="42504" xr:uid="{00000000-0005-0000-0000-0000AA7F0000}"/>
    <cellStyle name="Normal 35 5 5" xfId="28305" xr:uid="{00000000-0005-0000-0000-0000AB7F0000}"/>
    <cellStyle name="Normal 35 5 6" xfId="38562" xr:uid="{00000000-0005-0000-0000-0000AC7F0000}"/>
    <cellStyle name="Normal 35 6" xfId="3589" xr:uid="{00000000-0005-0000-0000-0000AD7F0000}"/>
    <cellStyle name="Normal 35 6 2" xfId="19986" xr:uid="{00000000-0005-0000-0000-0000AE7F0000}"/>
    <cellStyle name="Normal 35 6 2 2" xfId="22915" xr:uid="{00000000-0005-0000-0000-0000AF7F0000}"/>
    <cellStyle name="Normal 35 6 2 2 2" xfId="27302" xr:uid="{00000000-0005-0000-0000-0000B07F0000}"/>
    <cellStyle name="Normal 35 6 2 2 2 2" xfId="37422" xr:uid="{00000000-0005-0000-0000-0000B17F0000}"/>
    <cellStyle name="Normal 35 6 2 2 2 3" xfId="45702" xr:uid="{00000000-0005-0000-0000-0000B27F0000}"/>
    <cellStyle name="Normal 35 6 2 2 3" xfId="33090" xr:uid="{00000000-0005-0000-0000-0000B37F0000}"/>
    <cellStyle name="Normal 35 6 2 2 4" xfId="41763" xr:uid="{00000000-0005-0000-0000-0000B47F0000}"/>
    <cellStyle name="Normal 35 6 2 3" xfId="25227" xr:uid="{00000000-0005-0000-0000-0000B57F0000}"/>
    <cellStyle name="Normal 35 6 2 3 2" xfId="35357" xr:uid="{00000000-0005-0000-0000-0000B67F0000}"/>
    <cellStyle name="Normal 35 6 2 3 3" xfId="43789" xr:uid="{00000000-0005-0000-0000-0000B77F0000}"/>
    <cellStyle name="Normal 35 6 2 4" xfId="30214" xr:uid="{00000000-0005-0000-0000-0000B87F0000}"/>
    <cellStyle name="Normal 35 6 2 5" xfId="39847" xr:uid="{00000000-0005-0000-0000-0000B97F0000}"/>
    <cellStyle name="Normal 35 6 3" xfId="20994" xr:uid="{00000000-0005-0000-0000-0000BA7F0000}"/>
    <cellStyle name="Normal 35 6 3 2" xfId="26175" xr:uid="{00000000-0005-0000-0000-0000BB7F0000}"/>
    <cellStyle name="Normal 35 6 3 2 2" xfId="36296" xr:uid="{00000000-0005-0000-0000-0000BC7F0000}"/>
    <cellStyle name="Normal 35 6 3 2 3" xfId="44553" xr:uid="{00000000-0005-0000-0000-0000BD7F0000}"/>
    <cellStyle name="Normal 35 6 3 3" xfId="31200" xr:uid="{00000000-0005-0000-0000-0000BE7F0000}"/>
    <cellStyle name="Normal 35 6 3 4" xfId="40614" xr:uid="{00000000-0005-0000-0000-0000BF7F0000}"/>
    <cellStyle name="Normal 35 6 4" xfId="24082" xr:uid="{00000000-0005-0000-0000-0000C07F0000}"/>
    <cellStyle name="Normal 35 6 4 2" xfId="34229" xr:uid="{00000000-0005-0000-0000-0000C17F0000}"/>
    <cellStyle name="Normal 35 6 4 3" xfId="42640" xr:uid="{00000000-0005-0000-0000-0000C27F0000}"/>
    <cellStyle name="Normal 35 6 5" xfId="28306" xr:uid="{00000000-0005-0000-0000-0000C37F0000}"/>
    <cellStyle name="Normal 35 6 6" xfId="38698" xr:uid="{00000000-0005-0000-0000-0000C47F0000}"/>
    <cellStyle name="Normal 35 7" xfId="159" xr:uid="{00000000-0005-0000-0000-0000C57F0000}"/>
    <cellStyle name="Normal 35 7 2" xfId="37927" xr:uid="{00000000-0005-0000-0000-0000C67F0000}"/>
    <cellStyle name="Normal 35 7 2 2" xfId="45072" xr:uid="{00000000-0005-0000-0000-0000C77F0000}"/>
    <cellStyle name="Normal 35 7 2 3" xfId="41133" xr:uid="{00000000-0005-0000-0000-0000C87F0000}"/>
    <cellStyle name="Normal 35 7 3" xfId="43159" xr:uid="{00000000-0005-0000-0000-0000C97F0000}"/>
    <cellStyle name="Normal 35 7 4" xfId="39217" xr:uid="{00000000-0005-0000-0000-0000CA7F0000}"/>
    <cellStyle name="Normal 35 8" xfId="19107" xr:uid="{00000000-0005-0000-0000-0000CB7F0000}"/>
    <cellStyle name="Normal 35 8 2" xfId="22049" xr:uid="{00000000-0005-0000-0000-0000CC7F0000}"/>
    <cellStyle name="Normal 35 8 2 2" xfId="26438" xr:uid="{00000000-0005-0000-0000-0000CD7F0000}"/>
    <cellStyle name="Normal 35 8 2 2 2" xfId="36558" xr:uid="{00000000-0005-0000-0000-0000CE7F0000}"/>
    <cellStyle name="Normal 35 8 2 3" xfId="32225" xr:uid="{00000000-0005-0000-0000-0000CF7F0000}"/>
    <cellStyle name="Normal 35 8 2 4" xfId="43918" xr:uid="{00000000-0005-0000-0000-0000D07F0000}"/>
    <cellStyle name="Normal 35 8 3" xfId="24361" xr:uid="{00000000-0005-0000-0000-0000D17F0000}"/>
    <cellStyle name="Normal 35 8 3 2" xfId="34492" xr:uid="{00000000-0005-0000-0000-0000D27F0000}"/>
    <cellStyle name="Normal 35 8 4" xfId="29343" xr:uid="{00000000-0005-0000-0000-0000D37F0000}"/>
    <cellStyle name="Normal 35 8 5" xfId="39976" xr:uid="{00000000-0005-0000-0000-0000D47F0000}"/>
    <cellStyle name="Normal 35 9" xfId="20222" xr:uid="{00000000-0005-0000-0000-0000D57F0000}"/>
    <cellStyle name="Normal 35 9 2" xfId="25404" xr:uid="{00000000-0005-0000-0000-0000D67F0000}"/>
    <cellStyle name="Normal 35 9 2 2" xfId="35525" xr:uid="{00000000-0005-0000-0000-0000D77F0000}"/>
    <cellStyle name="Normal 35 9 3" xfId="30429" xr:uid="{00000000-0005-0000-0000-0000D87F0000}"/>
    <cellStyle name="Normal 35 9 4" xfId="42001" xr:uid="{00000000-0005-0000-0000-0000D97F0000}"/>
    <cellStyle name="Normal 36" xfId="2333" xr:uid="{00000000-0005-0000-0000-0000DA7F0000}"/>
    <cellStyle name="Normal 36 10" xfId="27501" xr:uid="{00000000-0005-0000-0000-0000DB7F0000}"/>
    <cellStyle name="Normal 36 10 2" xfId="46016" xr:uid="{00000000-0005-0000-0000-0000DC7F0000}"/>
    <cellStyle name="Normal 36 11" xfId="37642" xr:uid="{00000000-0005-0000-0000-0000DD7F0000}"/>
    <cellStyle name="Normal 36 12" xfId="37827" xr:uid="{00000000-0005-0000-0000-0000DE7F0000}"/>
    <cellStyle name="Normal 36 13" xfId="38053" xr:uid="{00000000-0005-0000-0000-0000DF7F0000}"/>
    <cellStyle name="Normal 36 2" xfId="2759" xr:uid="{00000000-0005-0000-0000-0000E07F0000}"/>
    <cellStyle name="Normal 36 2 2" xfId="3590" xr:uid="{00000000-0005-0000-0000-0000E17F0000}"/>
    <cellStyle name="Normal 36 2 2 2" xfId="19816" xr:uid="{00000000-0005-0000-0000-0000E27F0000}"/>
    <cellStyle name="Normal 36 2 2 2 2" xfId="22745" xr:uid="{00000000-0005-0000-0000-0000E37F0000}"/>
    <cellStyle name="Normal 36 2 2 2 2 2" xfId="27132" xr:uid="{00000000-0005-0000-0000-0000E47F0000}"/>
    <cellStyle name="Normal 36 2 2 2 2 2 2" xfId="37252" xr:uid="{00000000-0005-0000-0000-0000E57F0000}"/>
    <cellStyle name="Normal 36 2 2 2 2 3" xfId="32920" xr:uid="{00000000-0005-0000-0000-0000E67F0000}"/>
    <cellStyle name="Normal 36 2 2 2 2 4" xfId="44678" xr:uid="{00000000-0005-0000-0000-0000E77F0000}"/>
    <cellStyle name="Normal 36 2 2 2 3" xfId="25057" xr:uid="{00000000-0005-0000-0000-0000E87F0000}"/>
    <cellStyle name="Normal 36 2 2 2 3 2" xfId="35187" xr:uid="{00000000-0005-0000-0000-0000E97F0000}"/>
    <cellStyle name="Normal 36 2 2 2 4" xfId="30044" xr:uid="{00000000-0005-0000-0000-0000EA7F0000}"/>
    <cellStyle name="Normal 36 2 2 2 5" xfId="40739" xr:uid="{00000000-0005-0000-0000-0000EB7F0000}"/>
    <cellStyle name="Normal 36 2 2 3" xfId="20995" xr:uid="{00000000-0005-0000-0000-0000EC7F0000}"/>
    <cellStyle name="Normal 36 2 2 3 2" xfId="26176" xr:uid="{00000000-0005-0000-0000-0000ED7F0000}"/>
    <cellStyle name="Normal 36 2 2 3 2 2" xfId="36297" xr:uid="{00000000-0005-0000-0000-0000EE7F0000}"/>
    <cellStyle name="Normal 36 2 2 3 3" xfId="31201" xr:uid="{00000000-0005-0000-0000-0000EF7F0000}"/>
    <cellStyle name="Normal 36 2 2 3 4" xfId="42765" xr:uid="{00000000-0005-0000-0000-0000F07F0000}"/>
    <cellStyle name="Normal 36 2 2 4" xfId="24083" xr:uid="{00000000-0005-0000-0000-0000F17F0000}"/>
    <cellStyle name="Normal 36 2 2 4 2" xfId="34230" xr:uid="{00000000-0005-0000-0000-0000F27F0000}"/>
    <cellStyle name="Normal 36 2 2 5" xfId="28307" xr:uid="{00000000-0005-0000-0000-0000F37F0000}"/>
    <cellStyle name="Normal 36 2 2 6" xfId="38823" xr:uid="{00000000-0005-0000-0000-0000F47F0000}"/>
    <cellStyle name="Normal 36 2 3" xfId="19288" xr:uid="{00000000-0005-0000-0000-0000F57F0000}"/>
    <cellStyle name="Normal 36 2 3 2" xfId="22219" xr:uid="{00000000-0005-0000-0000-0000F67F0000}"/>
    <cellStyle name="Normal 36 2 3 2 2" xfId="26606" xr:uid="{00000000-0005-0000-0000-0000F77F0000}"/>
    <cellStyle name="Normal 36 2 3 2 2 2" xfId="36726" xr:uid="{00000000-0005-0000-0000-0000F87F0000}"/>
    <cellStyle name="Normal 36 2 3 2 2 3" xfId="45197" xr:uid="{00000000-0005-0000-0000-0000F97F0000}"/>
    <cellStyle name="Normal 36 2 3 2 3" xfId="32394" xr:uid="{00000000-0005-0000-0000-0000FA7F0000}"/>
    <cellStyle name="Normal 36 2 3 2 4" xfId="41258" xr:uid="{00000000-0005-0000-0000-0000FB7F0000}"/>
    <cellStyle name="Normal 36 2 3 3" xfId="24531" xr:uid="{00000000-0005-0000-0000-0000FC7F0000}"/>
    <cellStyle name="Normal 36 2 3 3 2" xfId="34661" xr:uid="{00000000-0005-0000-0000-0000FD7F0000}"/>
    <cellStyle name="Normal 36 2 3 3 3" xfId="43284" xr:uid="{00000000-0005-0000-0000-0000FE7F0000}"/>
    <cellStyle name="Normal 36 2 3 4" xfId="29517" xr:uid="{00000000-0005-0000-0000-0000FF7F0000}"/>
    <cellStyle name="Normal 36 2 3 5" xfId="39342" xr:uid="{00000000-0005-0000-0000-000000800000}"/>
    <cellStyle name="Normal 36 2 4" xfId="20270" xr:uid="{00000000-0005-0000-0000-000001800000}"/>
    <cellStyle name="Normal 36 2 4 2" xfId="25452" xr:uid="{00000000-0005-0000-0000-000002800000}"/>
    <cellStyle name="Normal 36 2 4 2 2" xfId="35573" xr:uid="{00000000-0005-0000-0000-000003800000}"/>
    <cellStyle name="Normal 36 2 4 2 3" xfId="44049" xr:uid="{00000000-0005-0000-0000-000004800000}"/>
    <cellStyle name="Normal 36 2 4 3" xfId="30477" xr:uid="{00000000-0005-0000-0000-000005800000}"/>
    <cellStyle name="Normal 36 2 4 4" xfId="40110" xr:uid="{00000000-0005-0000-0000-000006800000}"/>
    <cellStyle name="Normal 36 2 5" xfId="23352" xr:uid="{00000000-0005-0000-0000-000007800000}"/>
    <cellStyle name="Normal 36 2 5 2" xfId="33505" xr:uid="{00000000-0005-0000-0000-000008800000}"/>
    <cellStyle name="Normal 36 2 5 3" xfId="42136" xr:uid="{00000000-0005-0000-0000-000009800000}"/>
    <cellStyle name="Normal 36 2 6" xfId="27562" xr:uid="{00000000-0005-0000-0000-00000A800000}"/>
    <cellStyle name="Normal 36 2 7" xfId="38194" xr:uid="{00000000-0005-0000-0000-00000B800000}"/>
    <cellStyle name="Normal 36 3" xfId="3059" xr:uid="{00000000-0005-0000-0000-00000C800000}"/>
    <cellStyle name="Normal 36 3 2" xfId="19640" xr:uid="{00000000-0005-0000-0000-00000D800000}"/>
    <cellStyle name="Normal 36 3 2 2" xfId="22569" xr:uid="{00000000-0005-0000-0000-00000E800000}"/>
    <cellStyle name="Normal 36 3 2 2 2" xfId="26956" xr:uid="{00000000-0005-0000-0000-00000F800000}"/>
    <cellStyle name="Normal 36 3 2 2 2 2" xfId="37076" xr:uid="{00000000-0005-0000-0000-000010800000}"/>
    <cellStyle name="Normal 36 3 2 2 2 3" xfId="44803" xr:uid="{00000000-0005-0000-0000-000011800000}"/>
    <cellStyle name="Normal 36 3 2 2 3" xfId="32744" xr:uid="{00000000-0005-0000-0000-000012800000}"/>
    <cellStyle name="Normal 36 3 2 2 4" xfId="40864" xr:uid="{00000000-0005-0000-0000-000013800000}"/>
    <cellStyle name="Normal 36 3 2 3" xfId="24881" xr:uid="{00000000-0005-0000-0000-000014800000}"/>
    <cellStyle name="Normal 36 3 2 3 2" xfId="35011" xr:uid="{00000000-0005-0000-0000-000015800000}"/>
    <cellStyle name="Normal 36 3 2 3 3" xfId="42890" xr:uid="{00000000-0005-0000-0000-000016800000}"/>
    <cellStyle name="Normal 36 3 2 4" xfId="29868" xr:uid="{00000000-0005-0000-0000-000017800000}"/>
    <cellStyle name="Normal 36 3 2 5" xfId="38948" xr:uid="{00000000-0005-0000-0000-000018800000}"/>
    <cellStyle name="Normal 36 3 3" xfId="20551" xr:uid="{00000000-0005-0000-0000-000019800000}"/>
    <cellStyle name="Normal 36 3 3 2" xfId="25733" xr:uid="{00000000-0005-0000-0000-00001A800000}"/>
    <cellStyle name="Normal 36 3 3 2 2" xfId="35854" xr:uid="{00000000-0005-0000-0000-00001B800000}"/>
    <cellStyle name="Normal 36 3 3 2 2 2" xfId="45321" xr:uid="{00000000-0005-0000-0000-00001C800000}"/>
    <cellStyle name="Normal 36 3 3 2 3" xfId="41382" xr:uid="{00000000-0005-0000-0000-00001D800000}"/>
    <cellStyle name="Normal 36 3 3 3" xfId="30758" xr:uid="{00000000-0005-0000-0000-00001E800000}"/>
    <cellStyle name="Normal 36 3 3 3 2" xfId="43408" xr:uid="{00000000-0005-0000-0000-00001F800000}"/>
    <cellStyle name="Normal 36 3 3 4" xfId="39466" xr:uid="{00000000-0005-0000-0000-000020800000}"/>
    <cellStyle name="Normal 36 3 4" xfId="23633" xr:uid="{00000000-0005-0000-0000-000021800000}"/>
    <cellStyle name="Normal 36 3 4 2" xfId="33786" xr:uid="{00000000-0005-0000-0000-000022800000}"/>
    <cellStyle name="Normal 36 3 4 2 2" xfId="44173" xr:uid="{00000000-0005-0000-0000-000023800000}"/>
    <cellStyle name="Normal 36 3 4 3" xfId="40234" xr:uid="{00000000-0005-0000-0000-000024800000}"/>
    <cellStyle name="Normal 36 3 5" xfId="27849" xr:uid="{00000000-0005-0000-0000-000025800000}"/>
    <cellStyle name="Normal 36 3 5 2" xfId="42260" xr:uid="{00000000-0005-0000-0000-000026800000}"/>
    <cellStyle name="Normal 36 3 6" xfId="38318" xr:uid="{00000000-0005-0000-0000-000027800000}"/>
    <cellStyle name="Normal 36 4" xfId="3591" xr:uid="{00000000-0005-0000-0000-000028800000}"/>
    <cellStyle name="Normal 36 4 2" xfId="19460" xr:uid="{00000000-0005-0000-0000-000029800000}"/>
    <cellStyle name="Normal 36 4 2 2" xfId="22389" xr:uid="{00000000-0005-0000-0000-00002A800000}"/>
    <cellStyle name="Normal 36 4 2 2 2" xfId="26776" xr:uid="{00000000-0005-0000-0000-00002B800000}"/>
    <cellStyle name="Normal 36 4 2 2 2 2" xfId="36896" xr:uid="{00000000-0005-0000-0000-00002C800000}"/>
    <cellStyle name="Normal 36 4 2 2 2 3" xfId="44938" xr:uid="{00000000-0005-0000-0000-00002D800000}"/>
    <cellStyle name="Normal 36 4 2 2 3" xfId="32564" xr:uid="{00000000-0005-0000-0000-00002E800000}"/>
    <cellStyle name="Normal 36 4 2 2 4" xfId="40999" xr:uid="{00000000-0005-0000-0000-00002F800000}"/>
    <cellStyle name="Normal 36 4 2 3" xfId="24701" xr:uid="{00000000-0005-0000-0000-000030800000}"/>
    <cellStyle name="Normal 36 4 2 3 2" xfId="34831" xr:uid="{00000000-0005-0000-0000-000031800000}"/>
    <cellStyle name="Normal 36 4 2 3 3" xfId="43025" xr:uid="{00000000-0005-0000-0000-000032800000}"/>
    <cellStyle name="Normal 36 4 2 4" xfId="29688" xr:uid="{00000000-0005-0000-0000-000033800000}"/>
    <cellStyle name="Normal 36 4 2 5" xfId="39083" xr:uid="{00000000-0005-0000-0000-000034800000}"/>
    <cellStyle name="Normal 36 4 3" xfId="20996" xr:uid="{00000000-0005-0000-0000-000035800000}"/>
    <cellStyle name="Normal 36 4 3 2" xfId="26177" xr:uid="{00000000-0005-0000-0000-000036800000}"/>
    <cellStyle name="Normal 36 4 3 2 2" xfId="36298" xr:uid="{00000000-0005-0000-0000-000037800000}"/>
    <cellStyle name="Normal 36 4 3 2 2 2" xfId="45443" xr:uid="{00000000-0005-0000-0000-000038800000}"/>
    <cellStyle name="Normal 36 4 3 2 3" xfId="41504" xr:uid="{00000000-0005-0000-0000-000039800000}"/>
    <cellStyle name="Normal 36 4 3 3" xfId="31202" xr:uid="{00000000-0005-0000-0000-00003A800000}"/>
    <cellStyle name="Normal 36 4 3 3 2" xfId="43530" xr:uid="{00000000-0005-0000-0000-00003B800000}"/>
    <cellStyle name="Normal 36 4 3 4" xfId="39588" xr:uid="{00000000-0005-0000-0000-00003C800000}"/>
    <cellStyle name="Normal 36 4 4" xfId="24084" xr:uid="{00000000-0005-0000-0000-00003D800000}"/>
    <cellStyle name="Normal 36 4 4 2" xfId="34231" xr:uid="{00000000-0005-0000-0000-00003E800000}"/>
    <cellStyle name="Normal 36 4 4 2 2" xfId="44295" xr:uid="{00000000-0005-0000-0000-00003F800000}"/>
    <cellStyle name="Normal 36 4 4 3" xfId="40356" xr:uid="{00000000-0005-0000-0000-000040800000}"/>
    <cellStyle name="Normal 36 4 5" xfId="28308" xr:uid="{00000000-0005-0000-0000-000041800000}"/>
    <cellStyle name="Normal 36 4 5 2" xfId="42382" xr:uid="{00000000-0005-0000-0000-000042800000}"/>
    <cellStyle name="Normal 36 4 6" xfId="38440" xr:uid="{00000000-0005-0000-0000-000043800000}"/>
    <cellStyle name="Normal 36 5" xfId="3592" xr:uid="{00000000-0005-0000-0000-000044800000}"/>
    <cellStyle name="Normal 36 5 2" xfId="19987" xr:uid="{00000000-0005-0000-0000-000045800000}"/>
    <cellStyle name="Normal 36 5 2 2" xfId="22916" xr:uid="{00000000-0005-0000-0000-000046800000}"/>
    <cellStyle name="Normal 36 5 2 2 2" xfId="27303" xr:uid="{00000000-0005-0000-0000-000047800000}"/>
    <cellStyle name="Normal 36 5 2 2 2 2" xfId="37423" xr:uid="{00000000-0005-0000-0000-000048800000}"/>
    <cellStyle name="Normal 36 5 2 2 2 3" xfId="45566" xr:uid="{00000000-0005-0000-0000-000049800000}"/>
    <cellStyle name="Normal 36 5 2 2 3" xfId="33091" xr:uid="{00000000-0005-0000-0000-00004A800000}"/>
    <cellStyle name="Normal 36 5 2 2 4" xfId="41627" xr:uid="{00000000-0005-0000-0000-00004B800000}"/>
    <cellStyle name="Normal 36 5 2 3" xfId="25228" xr:uid="{00000000-0005-0000-0000-00004C800000}"/>
    <cellStyle name="Normal 36 5 2 3 2" xfId="35358" xr:uid="{00000000-0005-0000-0000-00004D800000}"/>
    <cellStyle name="Normal 36 5 2 3 3" xfId="43653" xr:uid="{00000000-0005-0000-0000-00004E800000}"/>
    <cellStyle name="Normal 36 5 2 4" xfId="30215" xr:uid="{00000000-0005-0000-0000-00004F800000}"/>
    <cellStyle name="Normal 36 5 2 5" xfId="39711" xr:uid="{00000000-0005-0000-0000-000050800000}"/>
    <cellStyle name="Normal 36 5 3" xfId="20997" xr:uid="{00000000-0005-0000-0000-000051800000}"/>
    <cellStyle name="Normal 36 5 3 2" xfId="26178" xr:uid="{00000000-0005-0000-0000-000052800000}"/>
    <cellStyle name="Normal 36 5 3 2 2" xfId="36299" xr:uid="{00000000-0005-0000-0000-000053800000}"/>
    <cellStyle name="Normal 36 5 3 2 3" xfId="44418" xr:uid="{00000000-0005-0000-0000-000054800000}"/>
    <cellStyle name="Normal 36 5 3 3" xfId="31203" xr:uid="{00000000-0005-0000-0000-000055800000}"/>
    <cellStyle name="Normal 36 5 3 4" xfId="40479" xr:uid="{00000000-0005-0000-0000-000056800000}"/>
    <cellStyle name="Normal 36 5 4" xfId="24085" xr:uid="{00000000-0005-0000-0000-000057800000}"/>
    <cellStyle name="Normal 36 5 4 2" xfId="34232" xr:uid="{00000000-0005-0000-0000-000058800000}"/>
    <cellStyle name="Normal 36 5 4 3" xfId="42505" xr:uid="{00000000-0005-0000-0000-000059800000}"/>
    <cellStyle name="Normal 36 5 5" xfId="28309" xr:uid="{00000000-0005-0000-0000-00005A800000}"/>
    <cellStyle name="Normal 36 5 6" xfId="38563" xr:uid="{00000000-0005-0000-0000-00005B800000}"/>
    <cellStyle name="Normal 36 6" xfId="19108" xr:uid="{00000000-0005-0000-0000-00005C800000}"/>
    <cellStyle name="Normal 36 6 2" xfId="22050" xr:uid="{00000000-0005-0000-0000-00005D800000}"/>
    <cellStyle name="Normal 36 6 2 2" xfId="26439" xr:uid="{00000000-0005-0000-0000-00005E800000}"/>
    <cellStyle name="Normal 36 6 2 2 2" xfId="36559" xr:uid="{00000000-0005-0000-0000-00005F800000}"/>
    <cellStyle name="Normal 36 6 2 2 2 2" xfId="45703" xr:uid="{00000000-0005-0000-0000-000060800000}"/>
    <cellStyle name="Normal 36 6 2 2 3" xfId="41764" xr:uid="{00000000-0005-0000-0000-000061800000}"/>
    <cellStyle name="Normal 36 6 2 3" xfId="32226" xr:uid="{00000000-0005-0000-0000-000062800000}"/>
    <cellStyle name="Normal 36 6 2 3 2" xfId="43790" xr:uid="{00000000-0005-0000-0000-000063800000}"/>
    <cellStyle name="Normal 36 6 2 4" xfId="39848" xr:uid="{00000000-0005-0000-0000-000064800000}"/>
    <cellStyle name="Normal 36 6 3" xfId="24362" xr:uid="{00000000-0005-0000-0000-000065800000}"/>
    <cellStyle name="Normal 36 6 3 2" xfId="34493" xr:uid="{00000000-0005-0000-0000-000066800000}"/>
    <cellStyle name="Normal 36 6 3 2 2" xfId="44554" xr:uid="{00000000-0005-0000-0000-000067800000}"/>
    <cellStyle name="Normal 36 6 3 3" xfId="40615" xr:uid="{00000000-0005-0000-0000-000068800000}"/>
    <cellStyle name="Normal 36 6 4" xfId="29344" xr:uid="{00000000-0005-0000-0000-000069800000}"/>
    <cellStyle name="Normal 36 6 4 2" xfId="42641" xr:uid="{00000000-0005-0000-0000-00006A800000}"/>
    <cellStyle name="Normal 36 6 5" xfId="38699" xr:uid="{00000000-0005-0000-0000-00006B800000}"/>
    <cellStyle name="Normal 36 7" xfId="20223" xr:uid="{00000000-0005-0000-0000-00006C800000}"/>
    <cellStyle name="Normal 36 7 2" xfId="25405" xr:uid="{00000000-0005-0000-0000-00006D800000}"/>
    <cellStyle name="Normal 36 7 2 2" xfId="35526" xr:uid="{00000000-0005-0000-0000-00006E800000}"/>
    <cellStyle name="Normal 36 7 2 2 2" xfId="45073" xr:uid="{00000000-0005-0000-0000-00006F800000}"/>
    <cellStyle name="Normal 36 7 2 3" xfId="41134" xr:uid="{00000000-0005-0000-0000-000070800000}"/>
    <cellStyle name="Normal 36 7 3" xfId="30430" xr:uid="{00000000-0005-0000-0000-000071800000}"/>
    <cellStyle name="Normal 36 7 3 2" xfId="43160" xr:uid="{00000000-0005-0000-0000-000072800000}"/>
    <cellStyle name="Normal 36 7 4" xfId="39218" xr:uid="{00000000-0005-0000-0000-000073800000}"/>
    <cellStyle name="Normal 36 8" xfId="23129" xr:uid="{00000000-0005-0000-0000-000074800000}"/>
    <cellStyle name="Normal 36 8 2" xfId="33294" xr:uid="{00000000-0005-0000-0000-000075800000}"/>
    <cellStyle name="Normal 36 8 2 2" xfId="43919" xr:uid="{00000000-0005-0000-0000-000076800000}"/>
    <cellStyle name="Normal 36 8 3" xfId="39977" xr:uid="{00000000-0005-0000-0000-000077800000}"/>
    <cellStyle name="Normal 36 9" xfId="23293" xr:uid="{00000000-0005-0000-0000-000078800000}"/>
    <cellStyle name="Normal 36 9 2" xfId="33457" xr:uid="{00000000-0005-0000-0000-000079800000}"/>
    <cellStyle name="Normal 36 9 3" xfId="42002" xr:uid="{00000000-0005-0000-0000-00007A800000}"/>
    <cellStyle name="Normal 37" xfId="2334" xr:uid="{00000000-0005-0000-0000-00007B800000}"/>
    <cellStyle name="Normal 38" xfId="2335" xr:uid="{00000000-0005-0000-0000-00007C800000}"/>
    <cellStyle name="Normal 39" xfId="2336" xr:uid="{00000000-0005-0000-0000-00007D800000}"/>
    <cellStyle name="Normal 39 10" xfId="27502" xr:uid="{00000000-0005-0000-0000-00007E800000}"/>
    <cellStyle name="Normal 39 10 2" xfId="46017" xr:uid="{00000000-0005-0000-0000-00007F800000}"/>
    <cellStyle name="Normal 39 11" xfId="37643" xr:uid="{00000000-0005-0000-0000-000080800000}"/>
    <cellStyle name="Normal 39 12" xfId="37828" xr:uid="{00000000-0005-0000-0000-000081800000}"/>
    <cellStyle name="Normal 39 13" xfId="38054" xr:uid="{00000000-0005-0000-0000-000082800000}"/>
    <cellStyle name="Normal 39 2" xfId="3060" xr:uid="{00000000-0005-0000-0000-000083800000}"/>
    <cellStyle name="Normal 39 2 2" xfId="3593" xr:uid="{00000000-0005-0000-0000-000084800000}"/>
    <cellStyle name="Normal 39 2 2 2" xfId="19817" xr:uid="{00000000-0005-0000-0000-000085800000}"/>
    <cellStyle name="Normal 39 2 2 2 2" xfId="22746" xr:uid="{00000000-0005-0000-0000-000086800000}"/>
    <cellStyle name="Normal 39 2 2 2 2 2" xfId="27133" xr:uid="{00000000-0005-0000-0000-000087800000}"/>
    <cellStyle name="Normal 39 2 2 2 2 2 2" xfId="37253" xr:uid="{00000000-0005-0000-0000-000088800000}"/>
    <cellStyle name="Normal 39 2 2 2 2 3" xfId="32921" xr:uid="{00000000-0005-0000-0000-000089800000}"/>
    <cellStyle name="Normal 39 2 2 2 2 4" xfId="44679" xr:uid="{00000000-0005-0000-0000-00008A800000}"/>
    <cellStyle name="Normal 39 2 2 2 3" xfId="25058" xr:uid="{00000000-0005-0000-0000-00008B800000}"/>
    <cellStyle name="Normal 39 2 2 2 3 2" xfId="35188" xr:uid="{00000000-0005-0000-0000-00008C800000}"/>
    <cellStyle name="Normal 39 2 2 2 4" xfId="30045" xr:uid="{00000000-0005-0000-0000-00008D800000}"/>
    <cellStyle name="Normal 39 2 2 2 5" xfId="40740" xr:uid="{00000000-0005-0000-0000-00008E800000}"/>
    <cellStyle name="Normal 39 2 2 3" xfId="20998" xr:uid="{00000000-0005-0000-0000-00008F800000}"/>
    <cellStyle name="Normal 39 2 2 3 2" xfId="26179" xr:uid="{00000000-0005-0000-0000-000090800000}"/>
    <cellStyle name="Normal 39 2 2 3 2 2" xfId="36300" xr:uid="{00000000-0005-0000-0000-000091800000}"/>
    <cellStyle name="Normal 39 2 2 3 3" xfId="31204" xr:uid="{00000000-0005-0000-0000-000092800000}"/>
    <cellStyle name="Normal 39 2 2 3 4" xfId="42766" xr:uid="{00000000-0005-0000-0000-000093800000}"/>
    <cellStyle name="Normal 39 2 2 4" xfId="24086" xr:uid="{00000000-0005-0000-0000-000094800000}"/>
    <cellStyle name="Normal 39 2 2 4 2" xfId="34233" xr:uid="{00000000-0005-0000-0000-000095800000}"/>
    <cellStyle name="Normal 39 2 2 5" xfId="28310" xr:uid="{00000000-0005-0000-0000-000096800000}"/>
    <cellStyle name="Normal 39 2 2 6" xfId="38824" xr:uid="{00000000-0005-0000-0000-000097800000}"/>
    <cellStyle name="Normal 39 2 3" xfId="19289" xr:uid="{00000000-0005-0000-0000-000098800000}"/>
    <cellStyle name="Normal 39 2 3 2" xfId="22220" xr:uid="{00000000-0005-0000-0000-000099800000}"/>
    <cellStyle name="Normal 39 2 3 2 2" xfId="26607" xr:uid="{00000000-0005-0000-0000-00009A800000}"/>
    <cellStyle name="Normal 39 2 3 2 2 2" xfId="36727" xr:uid="{00000000-0005-0000-0000-00009B800000}"/>
    <cellStyle name="Normal 39 2 3 2 2 3" xfId="45198" xr:uid="{00000000-0005-0000-0000-00009C800000}"/>
    <cellStyle name="Normal 39 2 3 2 3" xfId="32395" xr:uid="{00000000-0005-0000-0000-00009D800000}"/>
    <cellStyle name="Normal 39 2 3 2 4" xfId="41259" xr:uid="{00000000-0005-0000-0000-00009E800000}"/>
    <cellStyle name="Normal 39 2 3 3" xfId="24532" xr:uid="{00000000-0005-0000-0000-00009F800000}"/>
    <cellStyle name="Normal 39 2 3 3 2" xfId="34662" xr:uid="{00000000-0005-0000-0000-0000A0800000}"/>
    <cellStyle name="Normal 39 2 3 3 3" xfId="43285" xr:uid="{00000000-0005-0000-0000-0000A1800000}"/>
    <cellStyle name="Normal 39 2 3 4" xfId="29518" xr:uid="{00000000-0005-0000-0000-0000A2800000}"/>
    <cellStyle name="Normal 39 2 3 5" xfId="39343" xr:uid="{00000000-0005-0000-0000-0000A3800000}"/>
    <cellStyle name="Normal 39 2 4" xfId="20552" xr:uid="{00000000-0005-0000-0000-0000A4800000}"/>
    <cellStyle name="Normal 39 2 4 2" xfId="25734" xr:uid="{00000000-0005-0000-0000-0000A5800000}"/>
    <cellStyle name="Normal 39 2 4 2 2" xfId="35855" xr:uid="{00000000-0005-0000-0000-0000A6800000}"/>
    <cellStyle name="Normal 39 2 4 2 3" xfId="44050" xr:uid="{00000000-0005-0000-0000-0000A7800000}"/>
    <cellStyle name="Normal 39 2 4 3" xfId="30759" xr:uid="{00000000-0005-0000-0000-0000A8800000}"/>
    <cellStyle name="Normal 39 2 4 4" xfId="40111" xr:uid="{00000000-0005-0000-0000-0000A9800000}"/>
    <cellStyle name="Normal 39 2 5" xfId="23634" xr:uid="{00000000-0005-0000-0000-0000AA800000}"/>
    <cellStyle name="Normal 39 2 5 2" xfId="33787" xr:uid="{00000000-0005-0000-0000-0000AB800000}"/>
    <cellStyle name="Normal 39 2 5 3" xfId="42137" xr:uid="{00000000-0005-0000-0000-0000AC800000}"/>
    <cellStyle name="Normal 39 2 6" xfId="27850" xr:uid="{00000000-0005-0000-0000-0000AD800000}"/>
    <cellStyle name="Normal 39 2 7" xfId="38195" xr:uid="{00000000-0005-0000-0000-0000AE800000}"/>
    <cellStyle name="Normal 39 3" xfId="3061" xr:uid="{00000000-0005-0000-0000-0000AF800000}"/>
    <cellStyle name="Normal 39 3 2" xfId="19641" xr:uid="{00000000-0005-0000-0000-0000B0800000}"/>
    <cellStyle name="Normal 39 3 2 2" xfId="22570" xr:uid="{00000000-0005-0000-0000-0000B1800000}"/>
    <cellStyle name="Normal 39 3 2 2 2" xfId="26957" xr:uid="{00000000-0005-0000-0000-0000B2800000}"/>
    <cellStyle name="Normal 39 3 2 2 2 2" xfId="37077" xr:uid="{00000000-0005-0000-0000-0000B3800000}"/>
    <cellStyle name="Normal 39 3 2 2 2 3" xfId="44804" xr:uid="{00000000-0005-0000-0000-0000B4800000}"/>
    <cellStyle name="Normal 39 3 2 2 3" xfId="32745" xr:uid="{00000000-0005-0000-0000-0000B5800000}"/>
    <cellStyle name="Normal 39 3 2 2 4" xfId="40865" xr:uid="{00000000-0005-0000-0000-0000B6800000}"/>
    <cellStyle name="Normal 39 3 2 3" xfId="24882" xr:uid="{00000000-0005-0000-0000-0000B7800000}"/>
    <cellStyle name="Normal 39 3 2 3 2" xfId="35012" xr:uid="{00000000-0005-0000-0000-0000B8800000}"/>
    <cellStyle name="Normal 39 3 2 3 3" xfId="42891" xr:uid="{00000000-0005-0000-0000-0000B9800000}"/>
    <cellStyle name="Normal 39 3 2 4" xfId="29869" xr:uid="{00000000-0005-0000-0000-0000BA800000}"/>
    <cellStyle name="Normal 39 3 2 5" xfId="38949" xr:uid="{00000000-0005-0000-0000-0000BB800000}"/>
    <cellStyle name="Normal 39 3 3" xfId="20553" xr:uid="{00000000-0005-0000-0000-0000BC800000}"/>
    <cellStyle name="Normal 39 3 3 2" xfId="25735" xr:uid="{00000000-0005-0000-0000-0000BD800000}"/>
    <cellStyle name="Normal 39 3 3 2 2" xfId="35856" xr:uid="{00000000-0005-0000-0000-0000BE800000}"/>
    <cellStyle name="Normal 39 3 3 2 2 2" xfId="45322" xr:uid="{00000000-0005-0000-0000-0000BF800000}"/>
    <cellStyle name="Normal 39 3 3 2 3" xfId="41383" xr:uid="{00000000-0005-0000-0000-0000C0800000}"/>
    <cellStyle name="Normal 39 3 3 3" xfId="30760" xr:uid="{00000000-0005-0000-0000-0000C1800000}"/>
    <cellStyle name="Normal 39 3 3 3 2" xfId="43409" xr:uid="{00000000-0005-0000-0000-0000C2800000}"/>
    <cellStyle name="Normal 39 3 3 4" xfId="39467" xr:uid="{00000000-0005-0000-0000-0000C3800000}"/>
    <cellStyle name="Normal 39 3 4" xfId="23635" xr:uid="{00000000-0005-0000-0000-0000C4800000}"/>
    <cellStyle name="Normal 39 3 4 2" xfId="33788" xr:uid="{00000000-0005-0000-0000-0000C5800000}"/>
    <cellStyle name="Normal 39 3 4 2 2" xfId="44174" xr:uid="{00000000-0005-0000-0000-0000C6800000}"/>
    <cellStyle name="Normal 39 3 4 3" xfId="40235" xr:uid="{00000000-0005-0000-0000-0000C7800000}"/>
    <cellStyle name="Normal 39 3 5" xfId="27851" xr:uid="{00000000-0005-0000-0000-0000C8800000}"/>
    <cellStyle name="Normal 39 3 5 2" xfId="42261" xr:uid="{00000000-0005-0000-0000-0000C9800000}"/>
    <cellStyle name="Normal 39 3 6" xfId="38319" xr:uid="{00000000-0005-0000-0000-0000CA800000}"/>
    <cellStyle name="Normal 39 4" xfId="3594" xr:uid="{00000000-0005-0000-0000-0000CB800000}"/>
    <cellStyle name="Normal 39 4 2" xfId="19461" xr:uid="{00000000-0005-0000-0000-0000CC800000}"/>
    <cellStyle name="Normal 39 4 2 2" xfId="22390" xr:uid="{00000000-0005-0000-0000-0000CD800000}"/>
    <cellStyle name="Normal 39 4 2 2 2" xfId="26777" xr:uid="{00000000-0005-0000-0000-0000CE800000}"/>
    <cellStyle name="Normal 39 4 2 2 2 2" xfId="36897" xr:uid="{00000000-0005-0000-0000-0000CF800000}"/>
    <cellStyle name="Normal 39 4 2 2 2 3" xfId="44939" xr:uid="{00000000-0005-0000-0000-0000D0800000}"/>
    <cellStyle name="Normal 39 4 2 2 3" xfId="32565" xr:uid="{00000000-0005-0000-0000-0000D1800000}"/>
    <cellStyle name="Normal 39 4 2 2 4" xfId="41000" xr:uid="{00000000-0005-0000-0000-0000D2800000}"/>
    <cellStyle name="Normal 39 4 2 3" xfId="24702" xr:uid="{00000000-0005-0000-0000-0000D3800000}"/>
    <cellStyle name="Normal 39 4 2 3 2" xfId="34832" xr:uid="{00000000-0005-0000-0000-0000D4800000}"/>
    <cellStyle name="Normal 39 4 2 3 3" xfId="43026" xr:uid="{00000000-0005-0000-0000-0000D5800000}"/>
    <cellStyle name="Normal 39 4 2 4" xfId="29689" xr:uid="{00000000-0005-0000-0000-0000D6800000}"/>
    <cellStyle name="Normal 39 4 2 5" xfId="39084" xr:uid="{00000000-0005-0000-0000-0000D7800000}"/>
    <cellStyle name="Normal 39 4 3" xfId="20999" xr:uid="{00000000-0005-0000-0000-0000D8800000}"/>
    <cellStyle name="Normal 39 4 3 2" xfId="26180" xr:uid="{00000000-0005-0000-0000-0000D9800000}"/>
    <cellStyle name="Normal 39 4 3 2 2" xfId="36301" xr:uid="{00000000-0005-0000-0000-0000DA800000}"/>
    <cellStyle name="Normal 39 4 3 2 2 2" xfId="45444" xr:uid="{00000000-0005-0000-0000-0000DB800000}"/>
    <cellStyle name="Normal 39 4 3 2 3" xfId="41505" xr:uid="{00000000-0005-0000-0000-0000DC800000}"/>
    <cellStyle name="Normal 39 4 3 3" xfId="31205" xr:uid="{00000000-0005-0000-0000-0000DD800000}"/>
    <cellStyle name="Normal 39 4 3 3 2" xfId="43531" xr:uid="{00000000-0005-0000-0000-0000DE800000}"/>
    <cellStyle name="Normal 39 4 3 4" xfId="39589" xr:uid="{00000000-0005-0000-0000-0000DF800000}"/>
    <cellStyle name="Normal 39 4 4" xfId="24087" xr:uid="{00000000-0005-0000-0000-0000E0800000}"/>
    <cellStyle name="Normal 39 4 4 2" xfId="34234" xr:uid="{00000000-0005-0000-0000-0000E1800000}"/>
    <cellStyle name="Normal 39 4 4 2 2" xfId="44296" xr:uid="{00000000-0005-0000-0000-0000E2800000}"/>
    <cellStyle name="Normal 39 4 4 3" xfId="40357" xr:uid="{00000000-0005-0000-0000-0000E3800000}"/>
    <cellStyle name="Normal 39 4 5" xfId="28311" xr:uid="{00000000-0005-0000-0000-0000E4800000}"/>
    <cellStyle name="Normal 39 4 5 2" xfId="42383" xr:uid="{00000000-0005-0000-0000-0000E5800000}"/>
    <cellStyle name="Normal 39 4 6" xfId="38441" xr:uid="{00000000-0005-0000-0000-0000E6800000}"/>
    <cellStyle name="Normal 39 5" xfId="3595" xr:uid="{00000000-0005-0000-0000-0000E7800000}"/>
    <cellStyle name="Normal 39 5 2" xfId="19988" xr:uid="{00000000-0005-0000-0000-0000E8800000}"/>
    <cellStyle name="Normal 39 5 2 2" xfId="22917" xr:uid="{00000000-0005-0000-0000-0000E9800000}"/>
    <cellStyle name="Normal 39 5 2 2 2" xfId="27304" xr:uid="{00000000-0005-0000-0000-0000EA800000}"/>
    <cellStyle name="Normal 39 5 2 2 2 2" xfId="37424" xr:uid="{00000000-0005-0000-0000-0000EB800000}"/>
    <cellStyle name="Normal 39 5 2 2 2 3" xfId="45568" xr:uid="{00000000-0005-0000-0000-0000EC800000}"/>
    <cellStyle name="Normal 39 5 2 2 3" xfId="33092" xr:uid="{00000000-0005-0000-0000-0000ED800000}"/>
    <cellStyle name="Normal 39 5 2 2 4" xfId="41629" xr:uid="{00000000-0005-0000-0000-0000EE800000}"/>
    <cellStyle name="Normal 39 5 2 3" xfId="25229" xr:uid="{00000000-0005-0000-0000-0000EF800000}"/>
    <cellStyle name="Normal 39 5 2 3 2" xfId="35359" xr:uid="{00000000-0005-0000-0000-0000F0800000}"/>
    <cellStyle name="Normal 39 5 2 3 3" xfId="43655" xr:uid="{00000000-0005-0000-0000-0000F1800000}"/>
    <cellStyle name="Normal 39 5 2 4" xfId="30216" xr:uid="{00000000-0005-0000-0000-0000F2800000}"/>
    <cellStyle name="Normal 39 5 2 5" xfId="39713" xr:uid="{00000000-0005-0000-0000-0000F3800000}"/>
    <cellStyle name="Normal 39 5 3" xfId="21000" xr:uid="{00000000-0005-0000-0000-0000F4800000}"/>
    <cellStyle name="Normal 39 5 3 2" xfId="26181" xr:uid="{00000000-0005-0000-0000-0000F5800000}"/>
    <cellStyle name="Normal 39 5 3 2 2" xfId="36302" xr:uid="{00000000-0005-0000-0000-0000F6800000}"/>
    <cellStyle name="Normal 39 5 3 2 3" xfId="44420" xr:uid="{00000000-0005-0000-0000-0000F7800000}"/>
    <cellStyle name="Normal 39 5 3 3" xfId="31206" xr:uid="{00000000-0005-0000-0000-0000F8800000}"/>
    <cellStyle name="Normal 39 5 3 4" xfId="40481" xr:uid="{00000000-0005-0000-0000-0000F9800000}"/>
    <cellStyle name="Normal 39 5 4" xfId="24088" xr:uid="{00000000-0005-0000-0000-0000FA800000}"/>
    <cellStyle name="Normal 39 5 4 2" xfId="34235" xr:uid="{00000000-0005-0000-0000-0000FB800000}"/>
    <cellStyle name="Normal 39 5 4 3" xfId="42507" xr:uid="{00000000-0005-0000-0000-0000FC800000}"/>
    <cellStyle name="Normal 39 5 5" xfId="28312" xr:uid="{00000000-0005-0000-0000-0000FD800000}"/>
    <cellStyle name="Normal 39 5 6" xfId="38565" xr:uid="{00000000-0005-0000-0000-0000FE800000}"/>
    <cellStyle name="Normal 39 6" xfId="19109" xr:uid="{00000000-0005-0000-0000-0000FF800000}"/>
    <cellStyle name="Normal 39 6 2" xfId="22051" xr:uid="{00000000-0005-0000-0000-000000810000}"/>
    <cellStyle name="Normal 39 6 2 2" xfId="26440" xr:uid="{00000000-0005-0000-0000-000001810000}"/>
    <cellStyle name="Normal 39 6 2 2 2" xfId="36560" xr:uid="{00000000-0005-0000-0000-000002810000}"/>
    <cellStyle name="Normal 39 6 2 2 2 2" xfId="45704" xr:uid="{00000000-0005-0000-0000-000003810000}"/>
    <cellStyle name="Normal 39 6 2 2 3" xfId="41765" xr:uid="{00000000-0005-0000-0000-000004810000}"/>
    <cellStyle name="Normal 39 6 2 3" xfId="32227" xr:uid="{00000000-0005-0000-0000-000005810000}"/>
    <cellStyle name="Normal 39 6 2 3 2" xfId="43791" xr:uid="{00000000-0005-0000-0000-000006810000}"/>
    <cellStyle name="Normal 39 6 2 4" xfId="39849" xr:uid="{00000000-0005-0000-0000-000007810000}"/>
    <cellStyle name="Normal 39 6 3" xfId="24363" xr:uid="{00000000-0005-0000-0000-000008810000}"/>
    <cellStyle name="Normal 39 6 3 2" xfId="34494" xr:uid="{00000000-0005-0000-0000-000009810000}"/>
    <cellStyle name="Normal 39 6 3 2 2" xfId="44555" xr:uid="{00000000-0005-0000-0000-00000A810000}"/>
    <cellStyle name="Normal 39 6 3 3" xfId="40616" xr:uid="{00000000-0005-0000-0000-00000B810000}"/>
    <cellStyle name="Normal 39 6 4" xfId="29345" xr:uid="{00000000-0005-0000-0000-00000C810000}"/>
    <cellStyle name="Normal 39 6 4 2" xfId="42642" xr:uid="{00000000-0005-0000-0000-00000D810000}"/>
    <cellStyle name="Normal 39 6 5" xfId="38700" xr:uid="{00000000-0005-0000-0000-00000E810000}"/>
    <cellStyle name="Normal 39 7" xfId="20224" xr:uid="{00000000-0005-0000-0000-00000F810000}"/>
    <cellStyle name="Normal 39 7 2" xfId="25406" xr:uid="{00000000-0005-0000-0000-000010810000}"/>
    <cellStyle name="Normal 39 7 2 2" xfId="35527" xr:uid="{00000000-0005-0000-0000-000011810000}"/>
    <cellStyle name="Normal 39 7 2 2 2" xfId="45074" xr:uid="{00000000-0005-0000-0000-000012810000}"/>
    <cellStyle name="Normal 39 7 2 3" xfId="41135" xr:uid="{00000000-0005-0000-0000-000013810000}"/>
    <cellStyle name="Normal 39 7 3" xfId="30431" xr:uid="{00000000-0005-0000-0000-000014810000}"/>
    <cellStyle name="Normal 39 7 3 2" xfId="43161" xr:uid="{00000000-0005-0000-0000-000015810000}"/>
    <cellStyle name="Normal 39 7 4" xfId="39219" xr:uid="{00000000-0005-0000-0000-000016810000}"/>
    <cellStyle name="Normal 39 8" xfId="23130" xr:uid="{00000000-0005-0000-0000-000017810000}"/>
    <cellStyle name="Normal 39 8 2" xfId="33295" xr:uid="{00000000-0005-0000-0000-000018810000}"/>
    <cellStyle name="Normal 39 8 2 2" xfId="43920" xr:uid="{00000000-0005-0000-0000-000019810000}"/>
    <cellStyle name="Normal 39 8 3" xfId="39978" xr:uid="{00000000-0005-0000-0000-00001A810000}"/>
    <cellStyle name="Normal 39 9" xfId="23294" xr:uid="{00000000-0005-0000-0000-00001B810000}"/>
    <cellStyle name="Normal 39 9 2" xfId="33458" xr:uid="{00000000-0005-0000-0000-00001C810000}"/>
    <cellStyle name="Normal 39 9 3" xfId="42003" xr:uid="{00000000-0005-0000-0000-00001D810000}"/>
    <cellStyle name="Normal 4" xfId="55" xr:uid="{00000000-0005-0000-0000-00001E810000}"/>
    <cellStyle name="Normal 4 10" xfId="2338" xr:uid="{00000000-0005-0000-0000-00001F810000}"/>
    <cellStyle name="Normal 4 11" xfId="2339" xr:uid="{00000000-0005-0000-0000-000020810000}"/>
    <cellStyle name="Normal 4 12" xfId="2340" xr:uid="{00000000-0005-0000-0000-000021810000}"/>
    <cellStyle name="Normal 4 13" xfId="2341" xr:uid="{00000000-0005-0000-0000-000022810000}"/>
    <cellStyle name="Normal 4 14" xfId="2342" xr:uid="{00000000-0005-0000-0000-000023810000}"/>
    <cellStyle name="Normal 4 14 10" xfId="27503" xr:uid="{00000000-0005-0000-0000-000024810000}"/>
    <cellStyle name="Normal 4 14 11" xfId="37644" xr:uid="{00000000-0005-0000-0000-000025810000}"/>
    <cellStyle name="Normal 4 14 12" xfId="37829" xr:uid="{00000000-0005-0000-0000-000026810000}"/>
    <cellStyle name="Normal 4 14 13" xfId="41808" xr:uid="{00000000-0005-0000-0000-000027810000}"/>
    <cellStyle name="Normal 4 14 2" xfId="3062" xr:uid="{00000000-0005-0000-0000-000028810000}"/>
    <cellStyle name="Normal 4 14 2 2" xfId="3596" xr:uid="{00000000-0005-0000-0000-000029810000}"/>
    <cellStyle name="Normal 4 14 2 2 2" xfId="19818" xr:uid="{00000000-0005-0000-0000-00002A810000}"/>
    <cellStyle name="Normal 4 14 2 2 2 2" xfId="22747" xr:uid="{00000000-0005-0000-0000-00002B810000}"/>
    <cellStyle name="Normal 4 14 2 2 2 2 2" xfId="27134" xr:uid="{00000000-0005-0000-0000-00002C810000}"/>
    <cellStyle name="Normal 4 14 2 2 2 2 2 2" xfId="37254" xr:uid="{00000000-0005-0000-0000-00002D810000}"/>
    <cellStyle name="Normal 4 14 2 2 2 2 3" xfId="32922" xr:uid="{00000000-0005-0000-0000-00002E810000}"/>
    <cellStyle name="Normal 4 14 2 2 2 3" xfId="25059" xr:uid="{00000000-0005-0000-0000-00002F810000}"/>
    <cellStyle name="Normal 4 14 2 2 2 3 2" xfId="35189" xr:uid="{00000000-0005-0000-0000-000030810000}"/>
    <cellStyle name="Normal 4 14 2 2 2 4" xfId="30046" xr:uid="{00000000-0005-0000-0000-000031810000}"/>
    <cellStyle name="Normal 4 14 2 2 3" xfId="21001" xr:uid="{00000000-0005-0000-0000-000032810000}"/>
    <cellStyle name="Normal 4 14 2 2 3 2" xfId="26182" xr:uid="{00000000-0005-0000-0000-000033810000}"/>
    <cellStyle name="Normal 4 14 2 2 3 2 2" xfId="36303" xr:uid="{00000000-0005-0000-0000-000034810000}"/>
    <cellStyle name="Normal 4 14 2 2 3 3" xfId="31207" xr:uid="{00000000-0005-0000-0000-000035810000}"/>
    <cellStyle name="Normal 4 14 2 2 4" xfId="24089" xr:uid="{00000000-0005-0000-0000-000036810000}"/>
    <cellStyle name="Normal 4 14 2 2 4 2" xfId="34236" xr:uid="{00000000-0005-0000-0000-000037810000}"/>
    <cellStyle name="Normal 4 14 2 2 5" xfId="28313" xr:uid="{00000000-0005-0000-0000-000038810000}"/>
    <cellStyle name="Normal 4 14 2 3" xfId="19290" xr:uid="{00000000-0005-0000-0000-000039810000}"/>
    <cellStyle name="Normal 4 14 2 3 2" xfId="22221" xr:uid="{00000000-0005-0000-0000-00003A810000}"/>
    <cellStyle name="Normal 4 14 2 3 2 2" xfId="26608" xr:uid="{00000000-0005-0000-0000-00003B810000}"/>
    <cellStyle name="Normal 4 14 2 3 2 2 2" xfId="36728" xr:uid="{00000000-0005-0000-0000-00003C810000}"/>
    <cellStyle name="Normal 4 14 2 3 2 3" xfId="32396" xr:uid="{00000000-0005-0000-0000-00003D810000}"/>
    <cellStyle name="Normal 4 14 2 3 3" xfId="24533" xr:uid="{00000000-0005-0000-0000-00003E810000}"/>
    <cellStyle name="Normal 4 14 2 3 3 2" xfId="34663" xr:uid="{00000000-0005-0000-0000-00003F810000}"/>
    <cellStyle name="Normal 4 14 2 3 4" xfId="29519" xr:uid="{00000000-0005-0000-0000-000040810000}"/>
    <cellStyle name="Normal 4 14 2 4" xfId="20554" xr:uid="{00000000-0005-0000-0000-000041810000}"/>
    <cellStyle name="Normal 4 14 2 4 2" xfId="25736" xr:uid="{00000000-0005-0000-0000-000042810000}"/>
    <cellStyle name="Normal 4 14 2 4 2 2" xfId="35857" xr:uid="{00000000-0005-0000-0000-000043810000}"/>
    <cellStyle name="Normal 4 14 2 4 3" xfId="30761" xr:uid="{00000000-0005-0000-0000-000044810000}"/>
    <cellStyle name="Normal 4 14 2 5" xfId="23636" xr:uid="{00000000-0005-0000-0000-000045810000}"/>
    <cellStyle name="Normal 4 14 2 5 2" xfId="33789" xr:uid="{00000000-0005-0000-0000-000046810000}"/>
    <cellStyle name="Normal 4 14 2 6" xfId="27852" xr:uid="{00000000-0005-0000-0000-000047810000}"/>
    <cellStyle name="Normal 4 14 2 7" xfId="45714" xr:uid="{00000000-0005-0000-0000-000048810000}"/>
    <cellStyle name="Normal 4 14 3" xfId="3063" xr:uid="{00000000-0005-0000-0000-000049810000}"/>
    <cellStyle name="Normal 4 14 3 2" xfId="19642" xr:uid="{00000000-0005-0000-0000-00004A810000}"/>
    <cellStyle name="Normal 4 14 3 2 2" xfId="22571" xr:uid="{00000000-0005-0000-0000-00004B810000}"/>
    <cellStyle name="Normal 4 14 3 2 2 2" xfId="26958" xr:uid="{00000000-0005-0000-0000-00004C810000}"/>
    <cellStyle name="Normal 4 14 3 2 2 2 2" xfId="37078" xr:uid="{00000000-0005-0000-0000-00004D810000}"/>
    <cellStyle name="Normal 4 14 3 2 2 3" xfId="32746" xr:uid="{00000000-0005-0000-0000-00004E810000}"/>
    <cellStyle name="Normal 4 14 3 2 3" xfId="24883" xr:uid="{00000000-0005-0000-0000-00004F810000}"/>
    <cellStyle name="Normal 4 14 3 2 3 2" xfId="35013" xr:uid="{00000000-0005-0000-0000-000050810000}"/>
    <cellStyle name="Normal 4 14 3 2 4" xfId="29870" xr:uid="{00000000-0005-0000-0000-000051810000}"/>
    <cellStyle name="Normal 4 14 3 3" xfId="20555" xr:uid="{00000000-0005-0000-0000-000052810000}"/>
    <cellStyle name="Normal 4 14 3 3 2" xfId="25737" xr:uid="{00000000-0005-0000-0000-000053810000}"/>
    <cellStyle name="Normal 4 14 3 3 2 2" xfId="35858" xr:uid="{00000000-0005-0000-0000-000054810000}"/>
    <cellStyle name="Normal 4 14 3 3 3" xfId="30762" xr:uid="{00000000-0005-0000-0000-000055810000}"/>
    <cellStyle name="Normal 4 14 3 4" xfId="23637" xr:uid="{00000000-0005-0000-0000-000056810000}"/>
    <cellStyle name="Normal 4 14 3 4 2" xfId="33790" xr:uid="{00000000-0005-0000-0000-000057810000}"/>
    <cellStyle name="Normal 4 14 3 5" xfId="27853" xr:uid="{00000000-0005-0000-0000-000058810000}"/>
    <cellStyle name="Normal 4 14 3 6" xfId="46018" xr:uid="{00000000-0005-0000-0000-000059810000}"/>
    <cellStyle name="Normal 4 14 4" xfId="3597" xr:uid="{00000000-0005-0000-0000-00005A810000}"/>
    <cellStyle name="Normal 4 14 4 2" xfId="19462" xr:uid="{00000000-0005-0000-0000-00005B810000}"/>
    <cellStyle name="Normal 4 14 4 2 2" xfId="22391" xr:uid="{00000000-0005-0000-0000-00005C810000}"/>
    <cellStyle name="Normal 4 14 4 2 2 2" xfId="26778" xr:uid="{00000000-0005-0000-0000-00005D810000}"/>
    <cellStyle name="Normal 4 14 4 2 2 2 2" xfId="36898" xr:uid="{00000000-0005-0000-0000-00005E810000}"/>
    <cellStyle name="Normal 4 14 4 2 2 3" xfId="32566" xr:uid="{00000000-0005-0000-0000-00005F810000}"/>
    <cellStyle name="Normal 4 14 4 2 3" xfId="24703" xr:uid="{00000000-0005-0000-0000-000060810000}"/>
    <cellStyle name="Normal 4 14 4 2 3 2" xfId="34833" xr:uid="{00000000-0005-0000-0000-000061810000}"/>
    <cellStyle name="Normal 4 14 4 2 4" xfId="29690" xr:uid="{00000000-0005-0000-0000-000062810000}"/>
    <cellStyle name="Normal 4 14 4 3" xfId="21002" xr:uid="{00000000-0005-0000-0000-000063810000}"/>
    <cellStyle name="Normal 4 14 4 3 2" xfId="26183" xr:uid="{00000000-0005-0000-0000-000064810000}"/>
    <cellStyle name="Normal 4 14 4 3 2 2" xfId="36304" xr:uid="{00000000-0005-0000-0000-000065810000}"/>
    <cellStyle name="Normal 4 14 4 3 3" xfId="31208" xr:uid="{00000000-0005-0000-0000-000066810000}"/>
    <cellStyle name="Normal 4 14 4 4" xfId="24090" xr:uid="{00000000-0005-0000-0000-000067810000}"/>
    <cellStyle name="Normal 4 14 4 4 2" xfId="34237" xr:uid="{00000000-0005-0000-0000-000068810000}"/>
    <cellStyle name="Normal 4 14 4 5" xfId="28314" xr:uid="{00000000-0005-0000-0000-000069810000}"/>
    <cellStyle name="Normal 4 14 5" xfId="3598" xr:uid="{00000000-0005-0000-0000-00006A810000}"/>
    <cellStyle name="Normal 4 14 5 2" xfId="19989" xr:uid="{00000000-0005-0000-0000-00006B810000}"/>
    <cellStyle name="Normal 4 14 5 2 2" xfId="22918" xr:uid="{00000000-0005-0000-0000-00006C810000}"/>
    <cellStyle name="Normal 4 14 5 2 2 2" xfId="27305" xr:uid="{00000000-0005-0000-0000-00006D810000}"/>
    <cellStyle name="Normal 4 14 5 2 2 2 2" xfId="37425" xr:uid="{00000000-0005-0000-0000-00006E810000}"/>
    <cellStyle name="Normal 4 14 5 2 2 3" xfId="33093" xr:uid="{00000000-0005-0000-0000-00006F810000}"/>
    <cellStyle name="Normal 4 14 5 2 3" xfId="25230" xr:uid="{00000000-0005-0000-0000-000070810000}"/>
    <cellStyle name="Normal 4 14 5 2 3 2" xfId="35360" xr:uid="{00000000-0005-0000-0000-000071810000}"/>
    <cellStyle name="Normal 4 14 5 2 4" xfId="30217" xr:uid="{00000000-0005-0000-0000-000072810000}"/>
    <cellStyle name="Normal 4 14 5 3" xfId="21003" xr:uid="{00000000-0005-0000-0000-000073810000}"/>
    <cellStyle name="Normal 4 14 5 3 2" xfId="26184" xr:uid="{00000000-0005-0000-0000-000074810000}"/>
    <cellStyle name="Normal 4 14 5 3 2 2" xfId="36305" xr:uid="{00000000-0005-0000-0000-000075810000}"/>
    <cellStyle name="Normal 4 14 5 3 3" xfId="31209" xr:uid="{00000000-0005-0000-0000-000076810000}"/>
    <cellStyle name="Normal 4 14 5 4" xfId="24091" xr:uid="{00000000-0005-0000-0000-000077810000}"/>
    <cellStyle name="Normal 4 14 5 4 2" xfId="34238" xr:uid="{00000000-0005-0000-0000-000078810000}"/>
    <cellStyle name="Normal 4 14 5 5" xfId="28315" xr:uid="{00000000-0005-0000-0000-000079810000}"/>
    <cellStyle name="Normal 4 14 6" xfId="19110" xr:uid="{00000000-0005-0000-0000-00007A810000}"/>
    <cellStyle name="Normal 4 14 6 2" xfId="22052" xr:uid="{00000000-0005-0000-0000-00007B810000}"/>
    <cellStyle name="Normal 4 14 6 2 2" xfId="26441" xr:uid="{00000000-0005-0000-0000-00007C810000}"/>
    <cellStyle name="Normal 4 14 6 2 2 2" xfId="36561" xr:uid="{00000000-0005-0000-0000-00007D810000}"/>
    <cellStyle name="Normal 4 14 6 2 3" xfId="32228" xr:uid="{00000000-0005-0000-0000-00007E810000}"/>
    <cellStyle name="Normal 4 14 6 3" xfId="24364" xr:uid="{00000000-0005-0000-0000-00007F810000}"/>
    <cellStyle name="Normal 4 14 6 3 2" xfId="34495" xr:uid="{00000000-0005-0000-0000-000080810000}"/>
    <cellStyle name="Normal 4 14 6 4" xfId="29346" xr:uid="{00000000-0005-0000-0000-000081810000}"/>
    <cellStyle name="Normal 4 14 7" xfId="20225" xr:uid="{00000000-0005-0000-0000-000082810000}"/>
    <cellStyle name="Normal 4 14 7 2" xfId="25407" xr:uid="{00000000-0005-0000-0000-000083810000}"/>
    <cellStyle name="Normal 4 14 7 2 2" xfId="35528" xr:uid="{00000000-0005-0000-0000-000084810000}"/>
    <cellStyle name="Normal 4 14 7 3" xfId="30432" xr:uid="{00000000-0005-0000-0000-000085810000}"/>
    <cellStyle name="Normal 4 14 8" xfId="23131" xr:uid="{00000000-0005-0000-0000-000086810000}"/>
    <cellStyle name="Normal 4 14 8 2" xfId="33296" xr:uid="{00000000-0005-0000-0000-000087810000}"/>
    <cellStyle name="Normal 4 14 9" xfId="23295" xr:uid="{00000000-0005-0000-0000-000088810000}"/>
    <cellStyle name="Normal 4 14 9 2" xfId="33459" xr:uid="{00000000-0005-0000-0000-000089810000}"/>
    <cellStyle name="Normal 4 15" xfId="2343" xr:uid="{00000000-0005-0000-0000-00008A810000}"/>
    <cellStyle name="Normal 4 15 10" xfId="27504" xr:uid="{00000000-0005-0000-0000-00008B810000}"/>
    <cellStyle name="Normal 4 15 11" xfId="37645" xr:uid="{00000000-0005-0000-0000-00008C810000}"/>
    <cellStyle name="Normal 4 15 12" xfId="37830" xr:uid="{00000000-0005-0000-0000-00008D810000}"/>
    <cellStyle name="Normal 4 15 13" xfId="41809" xr:uid="{00000000-0005-0000-0000-00008E810000}"/>
    <cellStyle name="Normal 4 15 2" xfId="3064" xr:uid="{00000000-0005-0000-0000-00008F810000}"/>
    <cellStyle name="Normal 4 15 2 2" xfId="3599" xr:uid="{00000000-0005-0000-0000-000090810000}"/>
    <cellStyle name="Normal 4 15 2 2 2" xfId="19819" xr:uid="{00000000-0005-0000-0000-000091810000}"/>
    <cellStyle name="Normal 4 15 2 2 2 2" xfId="22748" xr:uid="{00000000-0005-0000-0000-000092810000}"/>
    <cellStyle name="Normal 4 15 2 2 2 2 2" xfId="27135" xr:uid="{00000000-0005-0000-0000-000093810000}"/>
    <cellStyle name="Normal 4 15 2 2 2 2 2 2" xfId="37255" xr:uid="{00000000-0005-0000-0000-000094810000}"/>
    <cellStyle name="Normal 4 15 2 2 2 2 3" xfId="32923" xr:uid="{00000000-0005-0000-0000-000095810000}"/>
    <cellStyle name="Normal 4 15 2 2 2 3" xfId="25060" xr:uid="{00000000-0005-0000-0000-000096810000}"/>
    <cellStyle name="Normal 4 15 2 2 2 3 2" xfId="35190" xr:uid="{00000000-0005-0000-0000-000097810000}"/>
    <cellStyle name="Normal 4 15 2 2 2 4" xfId="30047" xr:uid="{00000000-0005-0000-0000-000098810000}"/>
    <cellStyle name="Normal 4 15 2 2 3" xfId="21004" xr:uid="{00000000-0005-0000-0000-000099810000}"/>
    <cellStyle name="Normal 4 15 2 2 3 2" xfId="26185" xr:uid="{00000000-0005-0000-0000-00009A810000}"/>
    <cellStyle name="Normal 4 15 2 2 3 2 2" xfId="36306" xr:uid="{00000000-0005-0000-0000-00009B810000}"/>
    <cellStyle name="Normal 4 15 2 2 3 3" xfId="31210" xr:uid="{00000000-0005-0000-0000-00009C810000}"/>
    <cellStyle name="Normal 4 15 2 2 4" xfId="24092" xr:uid="{00000000-0005-0000-0000-00009D810000}"/>
    <cellStyle name="Normal 4 15 2 2 4 2" xfId="34239" xr:uid="{00000000-0005-0000-0000-00009E810000}"/>
    <cellStyle name="Normal 4 15 2 2 5" xfId="28316" xr:uid="{00000000-0005-0000-0000-00009F810000}"/>
    <cellStyle name="Normal 4 15 2 3" xfId="19291" xr:uid="{00000000-0005-0000-0000-0000A0810000}"/>
    <cellStyle name="Normal 4 15 2 3 2" xfId="22222" xr:uid="{00000000-0005-0000-0000-0000A1810000}"/>
    <cellStyle name="Normal 4 15 2 3 2 2" xfId="26609" xr:uid="{00000000-0005-0000-0000-0000A2810000}"/>
    <cellStyle name="Normal 4 15 2 3 2 2 2" xfId="36729" xr:uid="{00000000-0005-0000-0000-0000A3810000}"/>
    <cellStyle name="Normal 4 15 2 3 2 3" xfId="32397" xr:uid="{00000000-0005-0000-0000-0000A4810000}"/>
    <cellStyle name="Normal 4 15 2 3 3" xfId="24534" xr:uid="{00000000-0005-0000-0000-0000A5810000}"/>
    <cellStyle name="Normal 4 15 2 3 3 2" xfId="34664" xr:uid="{00000000-0005-0000-0000-0000A6810000}"/>
    <cellStyle name="Normal 4 15 2 3 4" xfId="29520" xr:uid="{00000000-0005-0000-0000-0000A7810000}"/>
    <cellStyle name="Normal 4 15 2 4" xfId="20556" xr:uid="{00000000-0005-0000-0000-0000A8810000}"/>
    <cellStyle name="Normal 4 15 2 4 2" xfId="25738" xr:uid="{00000000-0005-0000-0000-0000A9810000}"/>
    <cellStyle name="Normal 4 15 2 4 2 2" xfId="35859" xr:uid="{00000000-0005-0000-0000-0000AA810000}"/>
    <cellStyle name="Normal 4 15 2 4 3" xfId="30763" xr:uid="{00000000-0005-0000-0000-0000AB810000}"/>
    <cellStyle name="Normal 4 15 2 5" xfId="23638" xr:uid="{00000000-0005-0000-0000-0000AC810000}"/>
    <cellStyle name="Normal 4 15 2 5 2" xfId="33791" xr:uid="{00000000-0005-0000-0000-0000AD810000}"/>
    <cellStyle name="Normal 4 15 2 6" xfId="27854" xr:uid="{00000000-0005-0000-0000-0000AE810000}"/>
    <cellStyle name="Normal 4 15 2 7" xfId="45715" xr:uid="{00000000-0005-0000-0000-0000AF810000}"/>
    <cellStyle name="Normal 4 15 3" xfId="3065" xr:uid="{00000000-0005-0000-0000-0000B0810000}"/>
    <cellStyle name="Normal 4 15 3 2" xfId="19643" xr:uid="{00000000-0005-0000-0000-0000B1810000}"/>
    <cellStyle name="Normal 4 15 3 2 2" xfId="22572" xr:uid="{00000000-0005-0000-0000-0000B2810000}"/>
    <cellStyle name="Normal 4 15 3 2 2 2" xfId="26959" xr:uid="{00000000-0005-0000-0000-0000B3810000}"/>
    <cellStyle name="Normal 4 15 3 2 2 2 2" xfId="37079" xr:uid="{00000000-0005-0000-0000-0000B4810000}"/>
    <cellStyle name="Normal 4 15 3 2 2 3" xfId="32747" xr:uid="{00000000-0005-0000-0000-0000B5810000}"/>
    <cellStyle name="Normal 4 15 3 2 3" xfId="24884" xr:uid="{00000000-0005-0000-0000-0000B6810000}"/>
    <cellStyle name="Normal 4 15 3 2 3 2" xfId="35014" xr:uid="{00000000-0005-0000-0000-0000B7810000}"/>
    <cellStyle name="Normal 4 15 3 2 4" xfId="29871" xr:uid="{00000000-0005-0000-0000-0000B8810000}"/>
    <cellStyle name="Normal 4 15 3 3" xfId="20557" xr:uid="{00000000-0005-0000-0000-0000B9810000}"/>
    <cellStyle name="Normal 4 15 3 3 2" xfId="25739" xr:uid="{00000000-0005-0000-0000-0000BA810000}"/>
    <cellStyle name="Normal 4 15 3 3 2 2" xfId="35860" xr:uid="{00000000-0005-0000-0000-0000BB810000}"/>
    <cellStyle name="Normal 4 15 3 3 3" xfId="30764" xr:uid="{00000000-0005-0000-0000-0000BC810000}"/>
    <cellStyle name="Normal 4 15 3 4" xfId="23639" xr:uid="{00000000-0005-0000-0000-0000BD810000}"/>
    <cellStyle name="Normal 4 15 3 4 2" xfId="33792" xr:uid="{00000000-0005-0000-0000-0000BE810000}"/>
    <cellStyle name="Normal 4 15 3 5" xfId="27855" xr:uid="{00000000-0005-0000-0000-0000BF810000}"/>
    <cellStyle name="Normal 4 15 3 6" xfId="46019" xr:uid="{00000000-0005-0000-0000-0000C0810000}"/>
    <cellStyle name="Normal 4 15 4" xfId="3600" xr:uid="{00000000-0005-0000-0000-0000C1810000}"/>
    <cellStyle name="Normal 4 15 4 2" xfId="19463" xr:uid="{00000000-0005-0000-0000-0000C2810000}"/>
    <cellStyle name="Normal 4 15 4 2 2" xfId="22392" xr:uid="{00000000-0005-0000-0000-0000C3810000}"/>
    <cellStyle name="Normal 4 15 4 2 2 2" xfId="26779" xr:uid="{00000000-0005-0000-0000-0000C4810000}"/>
    <cellStyle name="Normal 4 15 4 2 2 2 2" xfId="36899" xr:uid="{00000000-0005-0000-0000-0000C5810000}"/>
    <cellStyle name="Normal 4 15 4 2 2 3" xfId="32567" xr:uid="{00000000-0005-0000-0000-0000C6810000}"/>
    <cellStyle name="Normal 4 15 4 2 3" xfId="24704" xr:uid="{00000000-0005-0000-0000-0000C7810000}"/>
    <cellStyle name="Normal 4 15 4 2 3 2" xfId="34834" xr:uid="{00000000-0005-0000-0000-0000C8810000}"/>
    <cellStyle name="Normal 4 15 4 2 4" xfId="29691" xr:uid="{00000000-0005-0000-0000-0000C9810000}"/>
    <cellStyle name="Normal 4 15 4 3" xfId="21005" xr:uid="{00000000-0005-0000-0000-0000CA810000}"/>
    <cellStyle name="Normal 4 15 4 3 2" xfId="26186" xr:uid="{00000000-0005-0000-0000-0000CB810000}"/>
    <cellStyle name="Normal 4 15 4 3 2 2" xfId="36307" xr:uid="{00000000-0005-0000-0000-0000CC810000}"/>
    <cellStyle name="Normal 4 15 4 3 3" xfId="31211" xr:uid="{00000000-0005-0000-0000-0000CD810000}"/>
    <cellStyle name="Normal 4 15 4 4" xfId="24093" xr:uid="{00000000-0005-0000-0000-0000CE810000}"/>
    <cellStyle name="Normal 4 15 4 4 2" xfId="34240" xr:uid="{00000000-0005-0000-0000-0000CF810000}"/>
    <cellStyle name="Normal 4 15 4 5" xfId="28317" xr:uid="{00000000-0005-0000-0000-0000D0810000}"/>
    <cellStyle name="Normal 4 15 5" xfId="3601" xr:uid="{00000000-0005-0000-0000-0000D1810000}"/>
    <cellStyle name="Normal 4 15 5 2" xfId="19990" xr:uid="{00000000-0005-0000-0000-0000D2810000}"/>
    <cellStyle name="Normal 4 15 5 2 2" xfId="22919" xr:uid="{00000000-0005-0000-0000-0000D3810000}"/>
    <cellStyle name="Normal 4 15 5 2 2 2" xfId="27306" xr:uid="{00000000-0005-0000-0000-0000D4810000}"/>
    <cellStyle name="Normal 4 15 5 2 2 2 2" xfId="37426" xr:uid="{00000000-0005-0000-0000-0000D5810000}"/>
    <cellStyle name="Normal 4 15 5 2 2 3" xfId="33094" xr:uid="{00000000-0005-0000-0000-0000D6810000}"/>
    <cellStyle name="Normal 4 15 5 2 3" xfId="25231" xr:uid="{00000000-0005-0000-0000-0000D7810000}"/>
    <cellStyle name="Normal 4 15 5 2 3 2" xfId="35361" xr:uid="{00000000-0005-0000-0000-0000D8810000}"/>
    <cellStyle name="Normal 4 15 5 2 4" xfId="30218" xr:uid="{00000000-0005-0000-0000-0000D9810000}"/>
    <cellStyle name="Normal 4 15 5 3" xfId="21006" xr:uid="{00000000-0005-0000-0000-0000DA810000}"/>
    <cellStyle name="Normal 4 15 5 3 2" xfId="26187" xr:uid="{00000000-0005-0000-0000-0000DB810000}"/>
    <cellStyle name="Normal 4 15 5 3 2 2" xfId="36308" xr:uid="{00000000-0005-0000-0000-0000DC810000}"/>
    <cellStyle name="Normal 4 15 5 3 3" xfId="31212" xr:uid="{00000000-0005-0000-0000-0000DD810000}"/>
    <cellStyle name="Normal 4 15 5 4" xfId="24094" xr:uid="{00000000-0005-0000-0000-0000DE810000}"/>
    <cellStyle name="Normal 4 15 5 4 2" xfId="34241" xr:uid="{00000000-0005-0000-0000-0000DF810000}"/>
    <cellStyle name="Normal 4 15 5 5" xfId="28318" xr:uid="{00000000-0005-0000-0000-0000E0810000}"/>
    <cellStyle name="Normal 4 15 6" xfId="19111" xr:uid="{00000000-0005-0000-0000-0000E1810000}"/>
    <cellStyle name="Normal 4 15 6 2" xfId="22053" xr:uid="{00000000-0005-0000-0000-0000E2810000}"/>
    <cellStyle name="Normal 4 15 6 2 2" xfId="26442" xr:uid="{00000000-0005-0000-0000-0000E3810000}"/>
    <cellStyle name="Normal 4 15 6 2 2 2" xfId="36562" xr:uid="{00000000-0005-0000-0000-0000E4810000}"/>
    <cellStyle name="Normal 4 15 6 2 3" xfId="32229" xr:uid="{00000000-0005-0000-0000-0000E5810000}"/>
    <cellStyle name="Normal 4 15 6 3" xfId="24365" xr:uid="{00000000-0005-0000-0000-0000E6810000}"/>
    <cellStyle name="Normal 4 15 6 3 2" xfId="34496" xr:uid="{00000000-0005-0000-0000-0000E7810000}"/>
    <cellStyle name="Normal 4 15 6 4" xfId="29347" xr:uid="{00000000-0005-0000-0000-0000E8810000}"/>
    <cellStyle name="Normal 4 15 7" xfId="20226" xr:uid="{00000000-0005-0000-0000-0000E9810000}"/>
    <cellStyle name="Normal 4 15 7 2" xfId="25408" xr:uid="{00000000-0005-0000-0000-0000EA810000}"/>
    <cellStyle name="Normal 4 15 7 2 2" xfId="35529" xr:uid="{00000000-0005-0000-0000-0000EB810000}"/>
    <cellStyle name="Normal 4 15 7 3" xfId="30433" xr:uid="{00000000-0005-0000-0000-0000EC810000}"/>
    <cellStyle name="Normal 4 15 8" xfId="23132" xr:uid="{00000000-0005-0000-0000-0000ED810000}"/>
    <cellStyle name="Normal 4 15 8 2" xfId="33297" xr:uid="{00000000-0005-0000-0000-0000EE810000}"/>
    <cellStyle name="Normal 4 15 9" xfId="23296" xr:uid="{00000000-0005-0000-0000-0000EF810000}"/>
    <cellStyle name="Normal 4 15 9 2" xfId="33460" xr:uid="{00000000-0005-0000-0000-0000F0810000}"/>
    <cellStyle name="Normal 4 16" xfId="2344" xr:uid="{00000000-0005-0000-0000-0000F1810000}"/>
    <cellStyle name="Normal 4 16 10" xfId="27505" xr:uid="{00000000-0005-0000-0000-0000F2810000}"/>
    <cellStyle name="Normal 4 16 11" xfId="37646" xr:uid="{00000000-0005-0000-0000-0000F3810000}"/>
    <cellStyle name="Normal 4 16 12" xfId="37831" xr:uid="{00000000-0005-0000-0000-0000F4810000}"/>
    <cellStyle name="Normal 4 16 13" xfId="41810" xr:uid="{00000000-0005-0000-0000-0000F5810000}"/>
    <cellStyle name="Normal 4 16 2" xfId="3066" xr:uid="{00000000-0005-0000-0000-0000F6810000}"/>
    <cellStyle name="Normal 4 16 2 2" xfId="3602" xr:uid="{00000000-0005-0000-0000-0000F7810000}"/>
    <cellStyle name="Normal 4 16 2 2 2" xfId="19820" xr:uid="{00000000-0005-0000-0000-0000F8810000}"/>
    <cellStyle name="Normal 4 16 2 2 2 2" xfId="22749" xr:uid="{00000000-0005-0000-0000-0000F9810000}"/>
    <cellStyle name="Normal 4 16 2 2 2 2 2" xfId="27136" xr:uid="{00000000-0005-0000-0000-0000FA810000}"/>
    <cellStyle name="Normal 4 16 2 2 2 2 2 2" xfId="37256" xr:uid="{00000000-0005-0000-0000-0000FB810000}"/>
    <cellStyle name="Normal 4 16 2 2 2 2 3" xfId="32924" xr:uid="{00000000-0005-0000-0000-0000FC810000}"/>
    <cellStyle name="Normal 4 16 2 2 2 3" xfId="25061" xr:uid="{00000000-0005-0000-0000-0000FD810000}"/>
    <cellStyle name="Normal 4 16 2 2 2 3 2" xfId="35191" xr:uid="{00000000-0005-0000-0000-0000FE810000}"/>
    <cellStyle name="Normal 4 16 2 2 2 4" xfId="30048" xr:uid="{00000000-0005-0000-0000-0000FF810000}"/>
    <cellStyle name="Normal 4 16 2 2 3" xfId="21007" xr:uid="{00000000-0005-0000-0000-000000820000}"/>
    <cellStyle name="Normal 4 16 2 2 3 2" xfId="26188" xr:uid="{00000000-0005-0000-0000-000001820000}"/>
    <cellStyle name="Normal 4 16 2 2 3 2 2" xfId="36309" xr:uid="{00000000-0005-0000-0000-000002820000}"/>
    <cellStyle name="Normal 4 16 2 2 3 3" xfId="31213" xr:uid="{00000000-0005-0000-0000-000003820000}"/>
    <cellStyle name="Normal 4 16 2 2 4" xfId="24095" xr:uid="{00000000-0005-0000-0000-000004820000}"/>
    <cellStyle name="Normal 4 16 2 2 4 2" xfId="34242" xr:uid="{00000000-0005-0000-0000-000005820000}"/>
    <cellStyle name="Normal 4 16 2 2 5" xfId="28319" xr:uid="{00000000-0005-0000-0000-000006820000}"/>
    <cellStyle name="Normal 4 16 2 3" xfId="19292" xr:uid="{00000000-0005-0000-0000-000007820000}"/>
    <cellStyle name="Normal 4 16 2 3 2" xfId="22223" xr:uid="{00000000-0005-0000-0000-000008820000}"/>
    <cellStyle name="Normal 4 16 2 3 2 2" xfId="26610" xr:uid="{00000000-0005-0000-0000-000009820000}"/>
    <cellStyle name="Normal 4 16 2 3 2 2 2" xfId="36730" xr:uid="{00000000-0005-0000-0000-00000A820000}"/>
    <cellStyle name="Normal 4 16 2 3 2 3" xfId="32398" xr:uid="{00000000-0005-0000-0000-00000B820000}"/>
    <cellStyle name="Normal 4 16 2 3 3" xfId="24535" xr:uid="{00000000-0005-0000-0000-00000C820000}"/>
    <cellStyle name="Normal 4 16 2 3 3 2" xfId="34665" xr:uid="{00000000-0005-0000-0000-00000D820000}"/>
    <cellStyle name="Normal 4 16 2 3 4" xfId="29521" xr:uid="{00000000-0005-0000-0000-00000E820000}"/>
    <cellStyle name="Normal 4 16 2 4" xfId="20558" xr:uid="{00000000-0005-0000-0000-00000F820000}"/>
    <cellStyle name="Normal 4 16 2 4 2" xfId="25740" xr:uid="{00000000-0005-0000-0000-000010820000}"/>
    <cellStyle name="Normal 4 16 2 4 2 2" xfId="35861" xr:uid="{00000000-0005-0000-0000-000011820000}"/>
    <cellStyle name="Normal 4 16 2 4 3" xfId="30765" xr:uid="{00000000-0005-0000-0000-000012820000}"/>
    <cellStyle name="Normal 4 16 2 5" xfId="23640" xr:uid="{00000000-0005-0000-0000-000013820000}"/>
    <cellStyle name="Normal 4 16 2 5 2" xfId="33793" xr:uid="{00000000-0005-0000-0000-000014820000}"/>
    <cellStyle name="Normal 4 16 2 6" xfId="27856" xr:uid="{00000000-0005-0000-0000-000015820000}"/>
    <cellStyle name="Normal 4 16 2 7" xfId="45716" xr:uid="{00000000-0005-0000-0000-000016820000}"/>
    <cellStyle name="Normal 4 16 3" xfId="3067" xr:uid="{00000000-0005-0000-0000-000017820000}"/>
    <cellStyle name="Normal 4 16 3 2" xfId="19644" xr:uid="{00000000-0005-0000-0000-000018820000}"/>
    <cellStyle name="Normal 4 16 3 2 2" xfId="22573" xr:uid="{00000000-0005-0000-0000-000019820000}"/>
    <cellStyle name="Normal 4 16 3 2 2 2" xfId="26960" xr:uid="{00000000-0005-0000-0000-00001A820000}"/>
    <cellStyle name="Normal 4 16 3 2 2 2 2" xfId="37080" xr:uid="{00000000-0005-0000-0000-00001B820000}"/>
    <cellStyle name="Normal 4 16 3 2 2 3" xfId="32748" xr:uid="{00000000-0005-0000-0000-00001C820000}"/>
    <cellStyle name="Normal 4 16 3 2 3" xfId="24885" xr:uid="{00000000-0005-0000-0000-00001D820000}"/>
    <cellStyle name="Normal 4 16 3 2 3 2" xfId="35015" xr:uid="{00000000-0005-0000-0000-00001E820000}"/>
    <cellStyle name="Normal 4 16 3 2 4" xfId="29872" xr:uid="{00000000-0005-0000-0000-00001F820000}"/>
    <cellStyle name="Normal 4 16 3 3" xfId="20559" xr:uid="{00000000-0005-0000-0000-000020820000}"/>
    <cellStyle name="Normal 4 16 3 3 2" xfId="25741" xr:uid="{00000000-0005-0000-0000-000021820000}"/>
    <cellStyle name="Normal 4 16 3 3 2 2" xfId="35862" xr:uid="{00000000-0005-0000-0000-000022820000}"/>
    <cellStyle name="Normal 4 16 3 3 3" xfId="30766" xr:uid="{00000000-0005-0000-0000-000023820000}"/>
    <cellStyle name="Normal 4 16 3 4" xfId="23641" xr:uid="{00000000-0005-0000-0000-000024820000}"/>
    <cellStyle name="Normal 4 16 3 4 2" xfId="33794" xr:uid="{00000000-0005-0000-0000-000025820000}"/>
    <cellStyle name="Normal 4 16 3 5" xfId="27857" xr:uid="{00000000-0005-0000-0000-000026820000}"/>
    <cellStyle name="Normal 4 16 3 6" xfId="46020" xr:uid="{00000000-0005-0000-0000-000027820000}"/>
    <cellStyle name="Normal 4 16 4" xfId="3603" xr:uid="{00000000-0005-0000-0000-000028820000}"/>
    <cellStyle name="Normal 4 16 4 2" xfId="19464" xr:uid="{00000000-0005-0000-0000-000029820000}"/>
    <cellStyle name="Normal 4 16 4 2 2" xfId="22393" xr:uid="{00000000-0005-0000-0000-00002A820000}"/>
    <cellStyle name="Normal 4 16 4 2 2 2" xfId="26780" xr:uid="{00000000-0005-0000-0000-00002B820000}"/>
    <cellStyle name="Normal 4 16 4 2 2 2 2" xfId="36900" xr:uid="{00000000-0005-0000-0000-00002C820000}"/>
    <cellStyle name="Normal 4 16 4 2 2 3" xfId="32568" xr:uid="{00000000-0005-0000-0000-00002D820000}"/>
    <cellStyle name="Normal 4 16 4 2 3" xfId="24705" xr:uid="{00000000-0005-0000-0000-00002E820000}"/>
    <cellStyle name="Normal 4 16 4 2 3 2" xfId="34835" xr:uid="{00000000-0005-0000-0000-00002F820000}"/>
    <cellStyle name="Normal 4 16 4 2 4" xfId="29692" xr:uid="{00000000-0005-0000-0000-000030820000}"/>
    <cellStyle name="Normal 4 16 4 3" xfId="21008" xr:uid="{00000000-0005-0000-0000-000031820000}"/>
    <cellStyle name="Normal 4 16 4 3 2" xfId="26189" xr:uid="{00000000-0005-0000-0000-000032820000}"/>
    <cellStyle name="Normal 4 16 4 3 2 2" xfId="36310" xr:uid="{00000000-0005-0000-0000-000033820000}"/>
    <cellStyle name="Normal 4 16 4 3 3" xfId="31214" xr:uid="{00000000-0005-0000-0000-000034820000}"/>
    <cellStyle name="Normal 4 16 4 4" xfId="24096" xr:uid="{00000000-0005-0000-0000-000035820000}"/>
    <cellStyle name="Normal 4 16 4 4 2" xfId="34243" xr:uid="{00000000-0005-0000-0000-000036820000}"/>
    <cellStyle name="Normal 4 16 4 5" xfId="28320" xr:uid="{00000000-0005-0000-0000-000037820000}"/>
    <cellStyle name="Normal 4 16 5" xfId="3604" xr:uid="{00000000-0005-0000-0000-000038820000}"/>
    <cellStyle name="Normal 4 16 5 2" xfId="19991" xr:uid="{00000000-0005-0000-0000-000039820000}"/>
    <cellStyle name="Normal 4 16 5 2 2" xfId="22920" xr:uid="{00000000-0005-0000-0000-00003A820000}"/>
    <cellStyle name="Normal 4 16 5 2 2 2" xfId="27307" xr:uid="{00000000-0005-0000-0000-00003B820000}"/>
    <cellStyle name="Normal 4 16 5 2 2 2 2" xfId="37427" xr:uid="{00000000-0005-0000-0000-00003C820000}"/>
    <cellStyle name="Normal 4 16 5 2 2 3" xfId="33095" xr:uid="{00000000-0005-0000-0000-00003D820000}"/>
    <cellStyle name="Normal 4 16 5 2 3" xfId="25232" xr:uid="{00000000-0005-0000-0000-00003E820000}"/>
    <cellStyle name="Normal 4 16 5 2 3 2" xfId="35362" xr:uid="{00000000-0005-0000-0000-00003F820000}"/>
    <cellStyle name="Normal 4 16 5 2 4" xfId="30219" xr:uid="{00000000-0005-0000-0000-000040820000}"/>
    <cellStyle name="Normal 4 16 5 3" xfId="21009" xr:uid="{00000000-0005-0000-0000-000041820000}"/>
    <cellStyle name="Normal 4 16 5 3 2" xfId="26190" xr:uid="{00000000-0005-0000-0000-000042820000}"/>
    <cellStyle name="Normal 4 16 5 3 2 2" xfId="36311" xr:uid="{00000000-0005-0000-0000-000043820000}"/>
    <cellStyle name="Normal 4 16 5 3 3" xfId="31215" xr:uid="{00000000-0005-0000-0000-000044820000}"/>
    <cellStyle name="Normal 4 16 5 4" xfId="24097" xr:uid="{00000000-0005-0000-0000-000045820000}"/>
    <cellStyle name="Normal 4 16 5 4 2" xfId="34244" xr:uid="{00000000-0005-0000-0000-000046820000}"/>
    <cellStyle name="Normal 4 16 5 5" xfId="28321" xr:uid="{00000000-0005-0000-0000-000047820000}"/>
    <cellStyle name="Normal 4 16 6" xfId="19112" xr:uid="{00000000-0005-0000-0000-000048820000}"/>
    <cellStyle name="Normal 4 16 6 2" xfId="22054" xr:uid="{00000000-0005-0000-0000-000049820000}"/>
    <cellStyle name="Normal 4 16 6 2 2" xfId="26443" xr:uid="{00000000-0005-0000-0000-00004A820000}"/>
    <cellStyle name="Normal 4 16 6 2 2 2" xfId="36563" xr:uid="{00000000-0005-0000-0000-00004B820000}"/>
    <cellStyle name="Normal 4 16 6 2 3" xfId="32230" xr:uid="{00000000-0005-0000-0000-00004C820000}"/>
    <cellStyle name="Normal 4 16 6 3" xfId="24366" xr:uid="{00000000-0005-0000-0000-00004D820000}"/>
    <cellStyle name="Normal 4 16 6 3 2" xfId="34497" xr:uid="{00000000-0005-0000-0000-00004E820000}"/>
    <cellStyle name="Normal 4 16 6 4" xfId="29348" xr:uid="{00000000-0005-0000-0000-00004F820000}"/>
    <cellStyle name="Normal 4 16 7" xfId="20227" xr:uid="{00000000-0005-0000-0000-000050820000}"/>
    <cellStyle name="Normal 4 16 7 2" xfId="25409" xr:uid="{00000000-0005-0000-0000-000051820000}"/>
    <cellStyle name="Normal 4 16 7 2 2" xfId="35530" xr:uid="{00000000-0005-0000-0000-000052820000}"/>
    <cellStyle name="Normal 4 16 7 3" xfId="30434" xr:uid="{00000000-0005-0000-0000-000053820000}"/>
    <cellStyle name="Normal 4 16 8" xfId="23133" xr:uid="{00000000-0005-0000-0000-000054820000}"/>
    <cellStyle name="Normal 4 16 8 2" xfId="33298" xr:uid="{00000000-0005-0000-0000-000055820000}"/>
    <cellStyle name="Normal 4 16 9" xfId="23297" xr:uid="{00000000-0005-0000-0000-000056820000}"/>
    <cellStyle name="Normal 4 16 9 2" xfId="33461" xr:uid="{00000000-0005-0000-0000-000057820000}"/>
    <cellStyle name="Normal 4 17" xfId="2345" xr:uid="{00000000-0005-0000-0000-000058820000}"/>
    <cellStyle name="Normal 4 17 10" xfId="27506" xr:uid="{00000000-0005-0000-0000-000059820000}"/>
    <cellStyle name="Normal 4 17 11" xfId="37647" xr:uid="{00000000-0005-0000-0000-00005A820000}"/>
    <cellStyle name="Normal 4 17 12" xfId="37832" xr:uid="{00000000-0005-0000-0000-00005B820000}"/>
    <cellStyle name="Normal 4 17 13" xfId="41811" xr:uid="{00000000-0005-0000-0000-00005C820000}"/>
    <cellStyle name="Normal 4 17 2" xfId="3068" xr:uid="{00000000-0005-0000-0000-00005D820000}"/>
    <cellStyle name="Normal 4 17 2 2" xfId="3605" xr:uid="{00000000-0005-0000-0000-00005E820000}"/>
    <cellStyle name="Normal 4 17 2 2 2" xfId="19821" xr:uid="{00000000-0005-0000-0000-00005F820000}"/>
    <cellStyle name="Normal 4 17 2 2 2 2" xfId="22750" xr:uid="{00000000-0005-0000-0000-000060820000}"/>
    <cellStyle name="Normal 4 17 2 2 2 2 2" xfId="27137" xr:uid="{00000000-0005-0000-0000-000061820000}"/>
    <cellStyle name="Normal 4 17 2 2 2 2 2 2" xfId="37257" xr:uid="{00000000-0005-0000-0000-000062820000}"/>
    <cellStyle name="Normal 4 17 2 2 2 2 3" xfId="32925" xr:uid="{00000000-0005-0000-0000-000063820000}"/>
    <cellStyle name="Normal 4 17 2 2 2 3" xfId="25062" xr:uid="{00000000-0005-0000-0000-000064820000}"/>
    <cellStyle name="Normal 4 17 2 2 2 3 2" xfId="35192" xr:uid="{00000000-0005-0000-0000-000065820000}"/>
    <cellStyle name="Normal 4 17 2 2 2 4" xfId="30049" xr:uid="{00000000-0005-0000-0000-000066820000}"/>
    <cellStyle name="Normal 4 17 2 2 3" xfId="21010" xr:uid="{00000000-0005-0000-0000-000067820000}"/>
    <cellStyle name="Normal 4 17 2 2 3 2" xfId="26191" xr:uid="{00000000-0005-0000-0000-000068820000}"/>
    <cellStyle name="Normal 4 17 2 2 3 2 2" xfId="36312" xr:uid="{00000000-0005-0000-0000-000069820000}"/>
    <cellStyle name="Normal 4 17 2 2 3 3" xfId="31216" xr:uid="{00000000-0005-0000-0000-00006A820000}"/>
    <cellStyle name="Normal 4 17 2 2 4" xfId="24098" xr:uid="{00000000-0005-0000-0000-00006B820000}"/>
    <cellStyle name="Normal 4 17 2 2 4 2" xfId="34245" xr:uid="{00000000-0005-0000-0000-00006C820000}"/>
    <cellStyle name="Normal 4 17 2 2 5" xfId="28322" xr:uid="{00000000-0005-0000-0000-00006D820000}"/>
    <cellStyle name="Normal 4 17 2 3" xfId="19293" xr:uid="{00000000-0005-0000-0000-00006E820000}"/>
    <cellStyle name="Normal 4 17 2 3 2" xfId="22224" xr:uid="{00000000-0005-0000-0000-00006F820000}"/>
    <cellStyle name="Normal 4 17 2 3 2 2" xfId="26611" xr:uid="{00000000-0005-0000-0000-000070820000}"/>
    <cellStyle name="Normal 4 17 2 3 2 2 2" xfId="36731" xr:uid="{00000000-0005-0000-0000-000071820000}"/>
    <cellStyle name="Normal 4 17 2 3 2 3" xfId="32399" xr:uid="{00000000-0005-0000-0000-000072820000}"/>
    <cellStyle name="Normal 4 17 2 3 3" xfId="24536" xr:uid="{00000000-0005-0000-0000-000073820000}"/>
    <cellStyle name="Normal 4 17 2 3 3 2" xfId="34666" xr:uid="{00000000-0005-0000-0000-000074820000}"/>
    <cellStyle name="Normal 4 17 2 3 4" xfId="29522" xr:uid="{00000000-0005-0000-0000-000075820000}"/>
    <cellStyle name="Normal 4 17 2 4" xfId="20560" xr:uid="{00000000-0005-0000-0000-000076820000}"/>
    <cellStyle name="Normal 4 17 2 4 2" xfId="25742" xr:uid="{00000000-0005-0000-0000-000077820000}"/>
    <cellStyle name="Normal 4 17 2 4 2 2" xfId="35863" xr:uid="{00000000-0005-0000-0000-000078820000}"/>
    <cellStyle name="Normal 4 17 2 4 3" xfId="30767" xr:uid="{00000000-0005-0000-0000-000079820000}"/>
    <cellStyle name="Normal 4 17 2 5" xfId="23642" xr:uid="{00000000-0005-0000-0000-00007A820000}"/>
    <cellStyle name="Normal 4 17 2 5 2" xfId="33795" xr:uid="{00000000-0005-0000-0000-00007B820000}"/>
    <cellStyle name="Normal 4 17 2 6" xfId="27858" xr:uid="{00000000-0005-0000-0000-00007C820000}"/>
    <cellStyle name="Normal 4 17 2 7" xfId="45717" xr:uid="{00000000-0005-0000-0000-00007D820000}"/>
    <cellStyle name="Normal 4 17 3" xfId="3069" xr:uid="{00000000-0005-0000-0000-00007E820000}"/>
    <cellStyle name="Normal 4 17 3 2" xfId="19645" xr:uid="{00000000-0005-0000-0000-00007F820000}"/>
    <cellStyle name="Normal 4 17 3 2 2" xfId="22574" xr:uid="{00000000-0005-0000-0000-000080820000}"/>
    <cellStyle name="Normal 4 17 3 2 2 2" xfId="26961" xr:uid="{00000000-0005-0000-0000-000081820000}"/>
    <cellStyle name="Normal 4 17 3 2 2 2 2" xfId="37081" xr:uid="{00000000-0005-0000-0000-000082820000}"/>
    <cellStyle name="Normal 4 17 3 2 2 3" xfId="32749" xr:uid="{00000000-0005-0000-0000-000083820000}"/>
    <cellStyle name="Normal 4 17 3 2 3" xfId="24886" xr:uid="{00000000-0005-0000-0000-000084820000}"/>
    <cellStyle name="Normal 4 17 3 2 3 2" xfId="35016" xr:uid="{00000000-0005-0000-0000-000085820000}"/>
    <cellStyle name="Normal 4 17 3 2 4" xfId="29873" xr:uid="{00000000-0005-0000-0000-000086820000}"/>
    <cellStyle name="Normal 4 17 3 3" xfId="20561" xr:uid="{00000000-0005-0000-0000-000087820000}"/>
    <cellStyle name="Normal 4 17 3 3 2" xfId="25743" xr:uid="{00000000-0005-0000-0000-000088820000}"/>
    <cellStyle name="Normal 4 17 3 3 2 2" xfId="35864" xr:uid="{00000000-0005-0000-0000-000089820000}"/>
    <cellStyle name="Normal 4 17 3 3 3" xfId="30768" xr:uid="{00000000-0005-0000-0000-00008A820000}"/>
    <cellStyle name="Normal 4 17 3 4" xfId="23643" xr:uid="{00000000-0005-0000-0000-00008B820000}"/>
    <cellStyle name="Normal 4 17 3 4 2" xfId="33796" xr:uid="{00000000-0005-0000-0000-00008C820000}"/>
    <cellStyle name="Normal 4 17 3 5" xfId="27859" xr:uid="{00000000-0005-0000-0000-00008D820000}"/>
    <cellStyle name="Normal 4 17 3 6" xfId="46021" xr:uid="{00000000-0005-0000-0000-00008E820000}"/>
    <cellStyle name="Normal 4 17 4" xfId="3606" xr:uid="{00000000-0005-0000-0000-00008F820000}"/>
    <cellStyle name="Normal 4 17 4 2" xfId="19465" xr:uid="{00000000-0005-0000-0000-000090820000}"/>
    <cellStyle name="Normal 4 17 4 2 2" xfId="22394" xr:uid="{00000000-0005-0000-0000-000091820000}"/>
    <cellStyle name="Normal 4 17 4 2 2 2" xfId="26781" xr:uid="{00000000-0005-0000-0000-000092820000}"/>
    <cellStyle name="Normal 4 17 4 2 2 2 2" xfId="36901" xr:uid="{00000000-0005-0000-0000-000093820000}"/>
    <cellStyle name="Normal 4 17 4 2 2 3" xfId="32569" xr:uid="{00000000-0005-0000-0000-000094820000}"/>
    <cellStyle name="Normal 4 17 4 2 3" xfId="24706" xr:uid="{00000000-0005-0000-0000-000095820000}"/>
    <cellStyle name="Normal 4 17 4 2 3 2" xfId="34836" xr:uid="{00000000-0005-0000-0000-000096820000}"/>
    <cellStyle name="Normal 4 17 4 2 4" xfId="29693" xr:uid="{00000000-0005-0000-0000-000097820000}"/>
    <cellStyle name="Normal 4 17 4 3" xfId="21011" xr:uid="{00000000-0005-0000-0000-000098820000}"/>
    <cellStyle name="Normal 4 17 4 3 2" xfId="26192" xr:uid="{00000000-0005-0000-0000-000099820000}"/>
    <cellStyle name="Normal 4 17 4 3 2 2" xfId="36313" xr:uid="{00000000-0005-0000-0000-00009A820000}"/>
    <cellStyle name="Normal 4 17 4 3 3" xfId="31217" xr:uid="{00000000-0005-0000-0000-00009B820000}"/>
    <cellStyle name="Normal 4 17 4 4" xfId="24099" xr:uid="{00000000-0005-0000-0000-00009C820000}"/>
    <cellStyle name="Normal 4 17 4 4 2" xfId="34246" xr:uid="{00000000-0005-0000-0000-00009D820000}"/>
    <cellStyle name="Normal 4 17 4 5" xfId="28323" xr:uid="{00000000-0005-0000-0000-00009E820000}"/>
    <cellStyle name="Normal 4 17 5" xfId="3607" xr:uid="{00000000-0005-0000-0000-00009F820000}"/>
    <cellStyle name="Normal 4 17 5 2" xfId="19992" xr:uid="{00000000-0005-0000-0000-0000A0820000}"/>
    <cellStyle name="Normal 4 17 5 2 2" xfId="22921" xr:uid="{00000000-0005-0000-0000-0000A1820000}"/>
    <cellStyle name="Normal 4 17 5 2 2 2" xfId="27308" xr:uid="{00000000-0005-0000-0000-0000A2820000}"/>
    <cellStyle name="Normal 4 17 5 2 2 2 2" xfId="37428" xr:uid="{00000000-0005-0000-0000-0000A3820000}"/>
    <cellStyle name="Normal 4 17 5 2 2 3" xfId="33096" xr:uid="{00000000-0005-0000-0000-0000A4820000}"/>
    <cellStyle name="Normal 4 17 5 2 3" xfId="25233" xr:uid="{00000000-0005-0000-0000-0000A5820000}"/>
    <cellStyle name="Normal 4 17 5 2 3 2" xfId="35363" xr:uid="{00000000-0005-0000-0000-0000A6820000}"/>
    <cellStyle name="Normal 4 17 5 2 4" xfId="30220" xr:uid="{00000000-0005-0000-0000-0000A7820000}"/>
    <cellStyle name="Normal 4 17 5 3" xfId="21012" xr:uid="{00000000-0005-0000-0000-0000A8820000}"/>
    <cellStyle name="Normal 4 17 5 3 2" xfId="26193" xr:uid="{00000000-0005-0000-0000-0000A9820000}"/>
    <cellStyle name="Normal 4 17 5 3 2 2" xfId="36314" xr:uid="{00000000-0005-0000-0000-0000AA820000}"/>
    <cellStyle name="Normal 4 17 5 3 3" xfId="31218" xr:uid="{00000000-0005-0000-0000-0000AB820000}"/>
    <cellStyle name="Normal 4 17 5 4" xfId="24100" xr:uid="{00000000-0005-0000-0000-0000AC820000}"/>
    <cellStyle name="Normal 4 17 5 4 2" xfId="34247" xr:uid="{00000000-0005-0000-0000-0000AD820000}"/>
    <cellStyle name="Normal 4 17 5 5" xfId="28324" xr:uid="{00000000-0005-0000-0000-0000AE820000}"/>
    <cellStyle name="Normal 4 17 6" xfId="19113" xr:uid="{00000000-0005-0000-0000-0000AF820000}"/>
    <cellStyle name="Normal 4 17 6 2" xfId="22055" xr:uid="{00000000-0005-0000-0000-0000B0820000}"/>
    <cellStyle name="Normal 4 17 6 2 2" xfId="26444" xr:uid="{00000000-0005-0000-0000-0000B1820000}"/>
    <cellStyle name="Normal 4 17 6 2 2 2" xfId="36564" xr:uid="{00000000-0005-0000-0000-0000B2820000}"/>
    <cellStyle name="Normal 4 17 6 2 3" xfId="32231" xr:uid="{00000000-0005-0000-0000-0000B3820000}"/>
    <cellStyle name="Normal 4 17 6 3" xfId="24367" xr:uid="{00000000-0005-0000-0000-0000B4820000}"/>
    <cellStyle name="Normal 4 17 6 3 2" xfId="34498" xr:uid="{00000000-0005-0000-0000-0000B5820000}"/>
    <cellStyle name="Normal 4 17 6 4" xfId="29349" xr:uid="{00000000-0005-0000-0000-0000B6820000}"/>
    <cellStyle name="Normal 4 17 7" xfId="20228" xr:uid="{00000000-0005-0000-0000-0000B7820000}"/>
    <cellStyle name="Normal 4 17 7 2" xfId="25410" xr:uid="{00000000-0005-0000-0000-0000B8820000}"/>
    <cellStyle name="Normal 4 17 7 2 2" xfId="35531" xr:uid="{00000000-0005-0000-0000-0000B9820000}"/>
    <cellStyle name="Normal 4 17 7 3" xfId="30435" xr:uid="{00000000-0005-0000-0000-0000BA820000}"/>
    <cellStyle name="Normal 4 17 8" xfId="23134" xr:uid="{00000000-0005-0000-0000-0000BB820000}"/>
    <cellStyle name="Normal 4 17 8 2" xfId="33299" xr:uid="{00000000-0005-0000-0000-0000BC820000}"/>
    <cellStyle name="Normal 4 17 9" xfId="23298" xr:uid="{00000000-0005-0000-0000-0000BD820000}"/>
    <cellStyle name="Normal 4 17 9 2" xfId="33462" xr:uid="{00000000-0005-0000-0000-0000BE820000}"/>
    <cellStyle name="Normal 4 18" xfId="2346" xr:uid="{00000000-0005-0000-0000-0000BF820000}"/>
    <cellStyle name="Normal 4 18 10" xfId="27507" xr:uid="{00000000-0005-0000-0000-0000C0820000}"/>
    <cellStyle name="Normal 4 18 11" xfId="37648" xr:uid="{00000000-0005-0000-0000-0000C1820000}"/>
    <cellStyle name="Normal 4 18 12" xfId="37833" xr:uid="{00000000-0005-0000-0000-0000C2820000}"/>
    <cellStyle name="Normal 4 18 13" xfId="41812" xr:uid="{00000000-0005-0000-0000-0000C3820000}"/>
    <cellStyle name="Normal 4 18 2" xfId="3070" xr:uid="{00000000-0005-0000-0000-0000C4820000}"/>
    <cellStyle name="Normal 4 18 2 2" xfId="3608" xr:uid="{00000000-0005-0000-0000-0000C5820000}"/>
    <cellStyle name="Normal 4 18 2 2 2" xfId="19822" xr:uid="{00000000-0005-0000-0000-0000C6820000}"/>
    <cellStyle name="Normal 4 18 2 2 2 2" xfId="22751" xr:uid="{00000000-0005-0000-0000-0000C7820000}"/>
    <cellStyle name="Normal 4 18 2 2 2 2 2" xfId="27138" xr:uid="{00000000-0005-0000-0000-0000C8820000}"/>
    <cellStyle name="Normal 4 18 2 2 2 2 2 2" xfId="37258" xr:uid="{00000000-0005-0000-0000-0000C9820000}"/>
    <cellStyle name="Normal 4 18 2 2 2 2 3" xfId="32926" xr:uid="{00000000-0005-0000-0000-0000CA820000}"/>
    <cellStyle name="Normal 4 18 2 2 2 3" xfId="25063" xr:uid="{00000000-0005-0000-0000-0000CB820000}"/>
    <cellStyle name="Normal 4 18 2 2 2 3 2" xfId="35193" xr:uid="{00000000-0005-0000-0000-0000CC820000}"/>
    <cellStyle name="Normal 4 18 2 2 2 4" xfId="30050" xr:uid="{00000000-0005-0000-0000-0000CD820000}"/>
    <cellStyle name="Normal 4 18 2 2 3" xfId="21013" xr:uid="{00000000-0005-0000-0000-0000CE820000}"/>
    <cellStyle name="Normal 4 18 2 2 3 2" xfId="26194" xr:uid="{00000000-0005-0000-0000-0000CF820000}"/>
    <cellStyle name="Normal 4 18 2 2 3 2 2" xfId="36315" xr:uid="{00000000-0005-0000-0000-0000D0820000}"/>
    <cellStyle name="Normal 4 18 2 2 3 3" xfId="31219" xr:uid="{00000000-0005-0000-0000-0000D1820000}"/>
    <cellStyle name="Normal 4 18 2 2 4" xfId="24101" xr:uid="{00000000-0005-0000-0000-0000D2820000}"/>
    <cellStyle name="Normal 4 18 2 2 4 2" xfId="34248" xr:uid="{00000000-0005-0000-0000-0000D3820000}"/>
    <cellStyle name="Normal 4 18 2 2 5" xfId="28325" xr:uid="{00000000-0005-0000-0000-0000D4820000}"/>
    <cellStyle name="Normal 4 18 2 3" xfId="19294" xr:uid="{00000000-0005-0000-0000-0000D5820000}"/>
    <cellStyle name="Normal 4 18 2 3 2" xfId="22225" xr:uid="{00000000-0005-0000-0000-0000D6820000}"/>
    <cellStyle name="Normal 4 18 2 3 2 2" xfId="26612" xr:uid="{00000000-0005-0000-0000-0000D7820000}"/>
    <cellStyle name="Normal 4 18 2 3 2 2 2" xfId="36732" xr:uid="{00000000-0005-0000-0000-0000D8820000}"/>
    <cellStyle name="Normal 4 18 2 3 2 3" xfId="32400" xr:uid="{00000000-0005-0000-0000-0000D9820000}"/>
    <cellStyle name="Normal 4 18 2 3 3" xfId="24537" xr:uid="{00000000-0005-0000-0000-0000DA820000}"/>
    <cellStyle name="Normal 4 18 2 3 3 2" xfId="34667" xr:uid="{00000000-0005-0000-0000-0000DB820000}"/>
    <cellStyle name="Normal 4 18 2 3 4" xfId="29523" xr:uid="{00000000-0005-0000-0000-0000DC820000}"/>
    <cellStyle name="Normal 4 18 2 4" xfId="20562" xr:uid="{00000000-0005-0000-0000-0000DD820000}"/>
    <cellStyle name="Normal 4 18 2 4 2" xfId="25744" xr:uid="{00000000-0005-0000-0000-0000DE820000}"/>
    <cellStyle name="Normal 4 18 2 4 2 2" xfId="35865" xr:uid="{00000000-0005-0000-0000-0000DF820000}"/>
    <cellStyle name="Normal 4 18 2 4 3" xfId="30769" xr:uid="{00000000-0005-0000-0000-0000E0820000}"/>
    <cellStyle name="Normal 4 18 2 5" xfId="23644" xr:uid="{00000000-0005-0000-0000-0000E1820000}"/>
    <cellStyle name="Normal 4 18 2 5 2" xfId="33797" xr:uid="{00000000-0005-0000-0000-0000E2820000}"/>
    <cellStyle name="Normal 4 18 2 6" xfId="27860" xr:uid="{00000000-0005-0000-0000-0000E3820000}"/>
    <cellStyle name="Normal 4 18 2 7" xfId="45718" xr:uid="{00000000-0005-0000-0000-0000E4820000}"/>
    <cellStyle name="Normal 4 18 3" xfId="3071" xr:uid="{00000000-0005-0000-0000-0000E5820000}"/>
    <cellStyle name="Normal 4 18 3 2" xfId="19646" xr:uid="{00000000-0005-0000-0000-0000E6820000}"/>
    <cellStyle name="Normal 4 18 3 2 2" xfId="22575" xr:uid="{00000000-0005-0000-0000-0000E7820000}"/>
    <cellStyle name="Normal 4 18 3 2 2 2" xfId="26962" xr:uid="{00000000-0005-0000-0000-0000E8820000}"/>
    <cellStyle name="Normal 4 18 3 2 2 2 2" xfId="37082" xr:uid="{00000000-0005-0000-0000-0000E9820000}"/>
    <cellStyle name="Normal 4 18 3 2 2 3" xfId="32750" xr:uid="{00000000-0005-0000-0000-0000EA820000}"/>
    <cellStyle name="Normal 4 18 3 2 3" xfId="24887" xr:uid="{00000000-0005-0000-0000-0000EB820000}"/>
    <cellStyle name="Normal 4 18 3 2 3 2" xfId="35017" xr:uid="{00000000-0005-0000-0000-0000EC820000}"/>
    <cellStyle name="Normal 4 18 3 2 4" xfId="29874" xr:uid="{00000000-0005-0000-0000-0000ED820000}"/>
    <cellStyle name="Normal 4 18 3 3" xfId="20563" xr:uid="{00000000-0005-0000-0000-0000EE820000}"/>
    <cellStyle name="Normal 4 18 3 3 2" xfId="25745" xr:uid="{00000000-0005-0000-0000-0000EF820000}"/>
    <cellStyle name="Normal 4 18 3 3 2 2" xfId="35866" xr:uid="{00000000-0005-0000-0000-0000F0820000}"/>
    <cellStyle name="Normal 4 18 3 3 3" xfId="30770" xr:uid="{00000000-0005-0000-0000-0000F1820000}"/>
    <cellStyle name="Normal 4 18 3 4" xfId="23645" xr:uid="{00000000-0005-0000-0000-0000F2820000}"/>
    <cellStyle name="Normal 4 18 3 4 2" xfId="33798" xr:uid="{00000000-0005-0000-0000-0000F3820000}"/>
    <cellStyle name="Normal 4 18 3 5" xfId="27861" xr:uid="{00000000-0005-0000-0000-0000F4820000}"/>
    <cellStyle name="Normal 4 18 3 6" xfId="46022" xr:uid="{00000000-0005-0000-0000-0000F5820000}"/>
    <cellStyle name="Normal 4 18 4" xfId="3609" xr:uid="{00000000-0005-0000-0000-0000F6820000}"/>
    <cellStyle name="Normal 4 18 4 2" xfId="19466" xr:uid="{00000000-0005-0000-0000-0000F7820000}"/>
    <cellStyle name="Normal 4 18 4 2 2" xfId="22395" xr:uid="{00000000-0005-0000-0000-0000F8820000}"/>
    <cellStyle name="Normal 4 18 4 2 2 2" xfId="26782" xr:uid="{00000000-0005-0000-0000-0000F9820000}"/>
    <cellStyle name="Normal 4 18 4 2 2 2 2" xfId="36902" xr:uid="{00000000-0005-0000-0000-0000FA820000}"/>
    <cellStyle name="Normal 4 18 4 2 2 3" xfId="32570" xr:uid="{00000000-0005-0000-0000-0000FB820000}"/>
    <cellStyle name="Normal 4 18 4 2 3" xfId="24707" xr:uid="{00000000-0005-0000-0000-0000FC820000}"/>
    <cellStyle name="Normal 4 18 4 2 3 2" xfId="34837" xr:uid="{00000000-0005-0000-0000-0000FD820000}"/>
    <cellStyle name="Normal 4 18 4 2 4" xfId="29694" xr:uid="{00000000-0005-0000-0000-0000FE820000}"/>
    <cellStyle name="Normal 4 18 4 3" xfId="21014" xr:uid="{00000000-0005-0000-0000-0000FF820000}"/>
    <cellStyle name="Normal 4 18 4 3 2" xfId="26195" xr:uid="{00000000-0005-0000-0000-000000830000}"/>
    <cellStyle name="Normal 4 18 4 3 2 2" xfId="36316" xr:uid="{00000000-0005-0000-0000-000001830000}"/>
    <cellStyle name="Normal 4 18 4 3 3" xfId="31220" xr:uid="{00000000-0005-0000-0000-000002830000}"/>
    <cellStyle name="Normal 4 18 4 4" xfId="24102" xr:uid="{00000000-0005-0000-0000-000003830000}"/>
    <cellStyle name="Normal 4 18 4 4 2" xfId="34249" xr:uid="{00000000-0005-0000-0000-000004830000}"/>
    <cellStyle name="Normal 4 18 4 5" xfId="28326" xr:uid="{00000000-0005-0000-0000-000005830000}"/>
    <cellStyle name="Normal 4 18 5" xfId="3610" xr:uid="{00000000-0005-0000-0000-000006830000}"/>
    <cellStyle name="Normal 4 18 5 2" xfId="19993" xr:uid="{00000000-0005-0000-0000-000007830000}"/>
    <cellStyle name="Normal 4 18 5 2 2" xfId="22922" xr:uid="{00000000-0005-0000-0000-000008830000}"/>
    <cellStyle name="Normal 4 18 5 2 2 2" xfId="27309" xr:uid="{00000000-0005-0000-0000-000009830000}"/>
    <cellStyle name="Normal 4 18 5 2 2 2 2" xfId="37429" xr:uid="{00000000-0005-0000-0000-00000A830000}"/>
    <cellStyle name="Normal 4 18 5 2 2 3" xfId="33097" xr:uid="{00000000-0005-0000-0000-00000B830000}"/>
    <cellStyle name="Normal 4 18 5 2 3" xfId="25234" xr:uid="{00000000-0005-0000-0000-00000C830000}"/>
    <cellStyle name="Normal 4 18 5 2 3 2" xfId="35364" xr:uid="{00000000-0005-0000-0000-00000D830000}"/>
    <cellStyle name="Normal 4 18 5 2 4" xfId="30221" xr:uid="{00000000-0005-0000-0000-00000E830000}"/>
    <cellStyle name="Normal 4 18 5 3" xfId="21015" xr:uid="{00000000-0005-0000-0000-00000F830000}"/>
    <cellStyle name="Normal 4 18 5 3 2" xfId="26196" xr:uid="{00000000-0005-0000-0000-000010830000}"/>
    <cellStyle name="Normal 4 18 5 3 2 2" xfId="36317" xr:uid="{00000000-0005-0000-0000-000011830000}"/>
    <cellStyle name="Normal 4 18 5 3 3" xfId="31221" xr:uid="{00000000-0005-0000-0000-000012830000}"/>
    <cellStyle name="Normal 4 18 5 4" xfId="24103" xr:uid="{00000000-0005-0000-0000-000013830000}"/>
    <cellStyle name="Normal 4 18 5 4 2" xfId="34250" xr:uid="{00000000-0005-0000-0000-000014830000}"/>
    <cellStyle name="Normal 4 18 5 5" xfId="28327" xr:uid="{00000000-0005-0000-0000-000015830000}"/>
    <cellStyle name="Normal 4 18 6" xfId="19114" xr:uid="{00000000-0005-0000-0000-000016830000}"/>
    <cellStyle name="Normal 4 18 6 2" xfId="22056" xr:uid="{00000000-0005-0000-0000-000017830000}"/>
    <cellStyle name="Normal 4 18 6 2 2" xfId="26445" xr:uid="{00000000-0005-0000-0000-000018830000}"/>
    <cellStyle name="Normal 4 18 6 2 2 2" xfId="36565" xr:uid="{00000000-0005-0000-0000-000019830000}"/>
    <cellStyle name="Normal 4 18 6 2 3" xfId="32232" xr:uid="{00000000-0005-0000-0000-00001A830000}"/>
    <cellStyle name="Normal 4 18 6 3" xfId="24368" xr:uid="{00000000-0005-0000-0000-00001B830000}"/>
    <cellStyle name="Normal 4 18 6 3 2" xfId="34499" xr:uid="{00000000-0005-0000-0000-00001C830000}"/>
    <cellStyle name="Normal 4 18 6 4" xfId="29350" xr:uid="{00000000-0005-0000-0000-00001D830000}"/>
    <cellStyle name="Normal 4 18 7" xfId="20229" xr:uid="{00000000-0005-0000-0000-00001E830000}"/>
    <cellStyle name="Normal 4 18 7 2" xfId="25411" xr:uid="{00000000-0005-0000-0000-00001F830000}"/>
    <cellStyle name="Normal 4 18 7 2 2" xfId="35532" xr:uid="{00000000-0005-0000-0000-000020830000}"/>
    <cellStyle name="Normal 4 18 7 3" xfId="30436" xr:uid="{00000000-0005-0000-0000-000021830000}"/>
    <cellStyle name="Normal 4 18 8" xfId="23135" xr:uid="{00000000-0005-0000-0000-000022830000}"/>
    <cellStyle name="Normal 4 18 8 2" xfId="33300" xr:uid="{00000000-0005-0000-0000-000023830000}"/>
    <cellStyle name="Normal 4 18 9" xfId="23299" xr:uid="{00000000-0005-0000-0000-000024830000}"/>
    <cellStyle name="Normal 4 18 9 2" xfId="33463" xr:uid="{00000000-0005-0000-0000-000025830000}"/>
    <cellStyle name="Normal 4 19" xfId="2347" xr:uid="{00000000-0005-0000-0000-000026830000}"/>
    <cellStyle name="Normal 4 19 10" xfId="27508" xr:uid="{00000000-0005-0000-0000-000027830000}"/>
    <cellStyle name="Normal 4 19 11" xfId="37649" xr:uid="{00000000-0005-0000-0000-000028830000}"/>
    <cellStyle name="Normal 4 19 12" xfId="37834" xr:uid="{00000000-0005-0000-0000-000029830000}"/>
    <cellStyle name="Normal 4 19 13" xfId="41813" xr:uid="{00000000-0005-0000-0000-00002A830000}"/>
    <cellStyle name="Normal 4 19 2" xfId="3072" xr:uid="{00000000-0005-0000-0000-00002B830000}"/>
    <cellStyle name="Normal 4 19 2 2" xfId="3611" xr:uid="{00000000-0005-0000-0000-00002C830000}"/>
    <cellStyle name="Normal 4 19 2 2 2" xfId="19823" xr:uid="{00000000-0005-0000-0000-00002D830000}"/>
    <cellStyle name="Normal 4 19 2 2 2 2" xfId="22752" xr:uid="{00000000-0005-0000-0000-00002E830000}"/>
    <cellStyle name="Normal 4 19 2 2 2 2 2" xfId="27139" xr:uid="{00000000-0005-0000-0000-00002F830000}"/>
    <cellStyle name="Normal 4 19 2 2 2 2 2 2" xfId="37259" xr:uid="{00000000-0005-0000-0000-000030830000}"/>
    <cellStyle name="Normal 4 19 2 2 2 2 3" xfId="32927" xr:uid="{00000000-0005-0000-0000-000031830000}"/>
    <cellStyle name="Normal 4 19 2 2 2 3" xfId="25064" xr:uid="{00000000-0005-0000-0000-000032830000}"/>
    <cellStyle name="Normal 4 19 2 2 2 3 2" xfId="35194" xr:uid="{00000000-0005-0000-0000-000033830000}"/>
    <cellStyle name="Normal 4 19 2 2 2 4" xfId="30051" xr:uid="{00000000-0005-0000-0000-000034830000}"/>
    <cellStyle name="Normal 4 19 2 2 3" xfId="21016" xr:uid="{00000000-0005-0000-0000-000035830000}"/>
    <cellStyle name="Normal 4 19 2 2 3 2" xfId="26197" xr:uid="{00000000-0005-0000-0000-000036830000}"/>
    <cellStyle name="Normal 4 19 2 2 3 2 2" xfId="36318" xr:uid="{00000000-0005-0000-0000-000037830000}"/>
    <cellStyle name="Normal 4 19 2 2 3 3" xfId="31222" xr:uid="{00000000-0005-0000-0000-000038830000}"/>
    <cellStyle name="Normal 4 19 2 2 4" xfId="24104" xr:uid="{00000000-0005-0000-0000-000039830000}"/>
    <cellStyle name="Normal 4 19 2 2 4 2" xfId="34251" xr:uid="{00000000-0005-0000-0000-00003A830000}"/>
    <cellStyle name="Normal 4 19 2 2 5" xfId="28328" xr:uid="{00000000-0005-0000-0000-00003B830000}"/>
    <cellStyle name="Normal 4 19 2 3" xfId="19295" xr:uid="{00000000-0005-0000-0000-00003C830000}"/>
    <cellStyle name="Normal 4 19 2 3 2" xfId="22226" xr:uid="{00000000-0005-0000-0000-00003D830000}"/>
    <cellStyle name="Normal 4 19 2 3 2 2" xfId="26613" xr:uid="{00000000-0005-0000-0000-00003E830000}"/>
    <cellStyle name="Normal 4 19 2 3 2 2 2" xfId="36733" xr:uid="{00000000-0005-0000-0000-00003F830000}"/>
    <cellStyle name="Normal 4 19 2 3 2 3" xfId="32401" xr:uid="{00000000-0005-0000-0000-000040830000}"/>
    <cellStyle name="Normal 4 19 2 3 3" xfId="24538" xr:uid="{00000000-0005-0000-0000-000041830000}"/>
    <cellStyle name="Normal 4 19 2 3 3 2" xfId="34668" xr:uid="{00000000-0005-0000-0000-000042830000}"/>
    <cellStyle name="Normal 4 19 2 3 4" xfId="29524" xr:uid="{00000000-0005-0000-0000-000043830000}"/>
    <cellStyle name="Normal 4 19 2 4" xfId="20564" xr:uid="{00000000-0005-0000-0000-000044830000}"/>
    <cellStyle name="Normal 4 19 2 4 2" xfId="25746" xr:uid="{00000000-0005-0000-0000-000045830000}"/>
    <cellStyle name="Normal 4 19 2 4 2 2" xfId="35867" xr:uid="{00000000-0005-0000-0000-000046830000}"/>
    <cellStyle name="Normal 4 19 2 4 3" xfId="30771" xr:uid="{00000000-0005-0000-0000-000047830000}"/>
    <cellStyle name="Normal 4 19 2 5" xfId="23646" xr:uid="{00000000-0005-0000-0000-000048830000}"/>
    <cellStyle name="Normal 4 19 2 5 2" xfId="33799" xr:uid="{00000000-0005-0000-0000-000049830000}"/>
    <cellStyle name="Normal 4 19 2 6" xfId="27862" xr:uid="{00000000-0005-0000-0000-00004A830000}"/>
    <cellStyle name="Normal 4 19 2 7" xfId="45719" xr:uid="{00000000-0005-0000-0000-00004B830000}"/>
    <cellStyle name="Normal 4 19 3" xfId="3073" xr:uid="{00000000-0005-0000-0000-00004C830000}"/>
    <cellStyle name="Normal 4 19 3 2" xfId="19647" xr:uid="{00000000-0005-0000-0000-00004D830000}"/>
    <cellStyle name="Normal 4 19 3 2 2" xfId="22576" xr:uid="{00000000-0005-0000-0000-00004E830000}"/>
    <cellStyle name="Normal 4 19 3 2 2 2" xfId="26963" xr:uid="{00000000-0005-0000-0000-00004F830000}"/>
    <cellStyle name="Normal 4 19 3 2 2 2 2" xfId="37083" xr:uid="{00000000-0005-0000-0000-000050830000}"/>
    <cellStyle name="Normal 4 19 3 2 2 3" xfId="32751" xr:uid="{00000000-0005-0000-0000-000051830000}"/>
    <cellStyle name="Normal 4 19 3 2 3" xfId="24888" xr:uid="{00000000-0005-0000-0000-000052830000}"/>
    <cellStyle name="Normal 4 19 3 2 3 2" xfId="35018" xr:uid="{00000000-0005-0000-0000-000053830000}"/>
    <cellStyle name="Normal 4 19 3 2 4" xfId="29875" xr:uid="{00000000-0005-0000-0000-000054830000}"/>
    <cellStyle name="Normal 4 19 3 3" xfId="20565" xr:uid="{00000000-0005-0000-0000-000055830000}"/>
    <cellStyle name="Normal 4 19 3 3 2" xfId="25747" xr:uid="{00000000-0005-0000-0000-000056830000}"/>
    <cellStyle name="Normal 4 19 3 3 2 2" xfId="35868" xr:uid="{00000000-0005-0000-0000-000057830000}"/>
    <cellStyle name="Normal 4 19 3 3 3" xfId="30772" xr:uid="{00000000-0005-0000-0000-000058830000}"/>
    <cellStyle name="Normal 4 19 3 4" xfId="23647" xr:uid="{00000000-0005-0000-0000-000059830000}"/>
    <cellStyle name="Normal 4 19 3 4 2" xfId="33800" xr:uid="{00000000-0005-0000-0000-00005A830000}"/>
    <cellStyle name="Normal 4 19 3 5" xfId="27863" xr:uid="{00000000-0005-0000-0000-00005B830000}"/>
    <cellStyle name="Normal 4 19 3 6" xfId="46023" xr:uid="{00000000-0005-0000-0000-00005C830000}"/>
    <cellStyle name="Normal 4 19 4" xfId="3612" xr:uid="{00000000-0005-0000-0000-00005D830000}"/>
    <cellStyle name="Normal 4 19 4 2" xfId="19467" xr:uid="{00000000-0005-0000-0000-00005E830000}"/>
    <cellStyle name="Normal 4 19 4 2 2" xfId="22396" xr:uid="{00000000-0005-0000-0000-00005F830000}"/>
    <cellStyle name="Normal 4 19 4 2 2 2" xfId="26783" xr:uid="{00000000-0005-0000-0000-000060830000}"/>
    <cellStyle name="Normal 4 19 4 2 2 2 2" xfId="36903" xr:uid="{00000000-0005-0000-0000-000061830000}"/>
    <cellStyle name="Normal 4 19 4 2 2 3" xfId="32571" xr:uid="{00000000-0005-0000-0000-000062830000}"/>
    <cellStyle name="Normal 4 19 4 2 3" xfId="24708" xr:uid="{00000000-0005-0000-0000-000063830000}"/>
    <cellStyle name="Normal 4 19 4 2 3 2" xfId="34838" xr:uid="{00000000-0005-0000-0000-000064830000}"/>
    <cellStyle name="Normal 4 19 4 2 4" xfId="29695" xr:uid="{00000000-0005-0000-0000-000065830000}"/>
    <cellStyle name="Normal 4 19 4 3" xfId="21017" xr:uid="{00000000-0005-0000-0000-000066830000}"/>
    <cellStyle name="Normal 4 19 4 3 2" xfId="26198" xr:uid="{00000000-0005-0000-0000-000067830000}"/>
    <cellStyle name="Normal 4 19 4 3 2 2" xfId="36319" xr:uid="{00000000-0005-0000-0000-000068830000}"/>
    <cellStyle name="Normal 4 19 4 3 3" xfId="31223" xr:uid="{00000000-0005-0000-0000-000069830000}"/>
    <cellStyle name="Normal 4 19 4 4" xfId="24105" xr:uid="{00000000-0005-0000-0000-00006A830000}"/>
    <cellStyle name="Normal 4 19 4 4 2" xfId="34252" xr:uid="{00000000-0005-0000-0000-00006B830000}"/>
    <cellStyle name="Normal 4 19 4 5" xfId="28329" xr:uid="{00000000-0005-0000-0000-00006C830000}"/>
    <cellStyle name="Normal 4 19 5" xfId="3613" xr:uid="{00000000-0005-0000-0000-00006D830000}"/>
    <cellStyle name="Normal 4 19 5 2" xfId="19994" xr:uid="{00000000-0005-0000-0000-00006E830000}"/>
    <cellStyle name="Normal 4 19 5 2 2" xfId="22923" xr:uid="{00000000-0005-0000-0000-00006F830000}"/>
    <cellStyle name="Normal 4 19 5 2 2 2" xfId="27310" xr:uid="{00000000-0005-0000-0000-000070830000}"/>
    <cellStyle name="Normal 4 19 5 2 2 2 2" xfId="37430" xr:uid="{00000000-0005-0000-0000-000071830000}"/>
    <cellStyle name="Normal 4 19 5 2 2 3" xfId="33098" xr:uid="{00000000-0005-0000-0000-000072830000}"/>
    <cellStyle name="Normal 4 19 5 2 3" xfId="25235" xr:uid="{00000000-0005-0000-0000-000073830000}"/>
    <cellStyle name="Normal 4 19 5 2 3 2" xfId="35365" xr:uid="{00000000-0005-0000-0000-000074830000}"/>
    <cellStyle name="Normal 4 19 5 2 4" xfId="30222" xr:uid="{00000000-0005-0000-0000-000075830000}"/>
    <cellStyle name="Normal 4 19 5 3" xfId="21018" xr:uid="{00000000-0005-0000-0000-000076830000}"/>
    <cellStyle name="Normal 4 19 5 3 2" xfId="26199" xr:uid="{00000000-0005-0000-0000-000077830000}"/>
    <cellStyle name="Normal 4 19 5 3 2 2" xfId="36320" xr:uid="{00000000-0005-0000-0000-000078830000}"/>
    <cellStyle name="Normal 4 19 5 3 3" xfId="31224" xr:uid="{00000000-0005-0000-0000-000079830000}"/>
    <cellStyle name="Normal 4 19 5 4" xfId="24106" xr:uid="{00000000-0005-0000-0000-00007A830000}"/>
    <cellStyle name="Normal 4 19 5 4 2" xfId="34253" xr:uid="{00000000-0005-0000-0000-00007B830000}"/>
    <cellStyle name="Normal 4 19 5 5" xfId="28330" xr:uid="{00000000-0005-0000-0000-00007C830000}"/>
    <cellStyle name="Normal 4 19 6" xfId="19115" xr:uid="{00000000-0005-0000-0000-00007D830000}"/>
    <cellStyle name="Normal 4 19 6 2" xfId="22057" xr:uid="{00000000-0005-0000-0000-00007E830000}"/>
    <cellStyle name="Normal 4 19 6 2 2" xfId="26446" xr:uid="{00000000-0005-0000-0000-00007F830000}"/>
    <cellStyle name="Normal 4 19 6 2 2 2" xfId="36566" xr:uid="{00000000-0005-0000-0000-000080830000}"/>
    <cellStyle name="Normal 4 19 6 2 3" xfId="32233" xr:uid="{00000000-0005-0000-0000-000081830000}"/>
    <cellStyle name="Normal 4 19 6 3" xfId="24369" xr:uid="{00000000-0005-0000-0000-000082830000}"/>
    <cellStyle name="Normal 4 19 6 3 2" xfId="34500" xr:uid="{00000000-0005-0000-0000-000083830000}"/>
    <cellStyle name="Normal 4 19 6 4" xfId="29351" xr:uid="{00000000-0005-0000-0000-000084830000}"/>
    <cellStyle name="Normal 4 19 7" xfId="20230" xr:uid="{00000000-0005-0000-0000-000085830000}"/>
    <cellStyle name="Normal 4 19 7 2" xfId="25412" xr:uid="{00000000-0005-0000-0000-000086830000}"/>
    <cellStyle name="Normal 4 19 7 2 2" xfId="35533" xr:uid="{00000000-0005-0000-0000-000087830000}"/>
    <cellStyle name="Normal 4 19 7 3" xfId="30437" xr:uid="{00000000-0005-0000-0000-000088830000}"/>
    <cellStyle name="Normal 4 19 8" xfId="23136" xr:uid="{00000000-0005-0000-0000-000089830000}"/>
    <cellStyle name="Normal 4 19 8 2" xfId="33301" xr:uid="{00000000-0005-0000-0000-00008A830000}"/>
    <cellStyle name="Normal 4 19 9" xfId="23300" xr:uid="{00000000-0005-0000-0000-00008B830000}"/>
    <cellStyle name="Normal 4 19 9 2" xfId="33464" xr:uid="{00000000-0005-0000-0000-00008C830000}"/>
    <cellStyle name="Normal 4 2" xfId="56" xr:uid="{00000000-0005-0000-0000-00008D830000}"/>
    <cellStyle name="Normal 4 2 10" xfId="11719" xr:uid="{00000000-0005-0000-0000-00008E830000}"/>
    <cellStyle name="Normal 4 2 10 2" xfId="11720" xr:uid="{00000000-0005-0000-0000-00008F830000}"/>
    <cellStyle name="Normal 4 2 11" xfId="11721" xr:uid="{00000000-0005-0000-0000-000090830000}"/>
    <cellStyle name="Normal 4 2 11 2" xfId="11722" xr:uid="{00000000-0005-0000-0000-000091830000}"/>
    <cellStyle name="Normal 4 2 12" xfId="11723" xr:uid="{00000000-0005-0000-0000-000092830000}"/>
    <cellStyle name="Normal 4 2 12 2" xfId="11724" xr:uid="{00000000-0005-0000-0000-000093830000}"/>
    <cellStyle name="Normal 4 2 13" xfId="11725" xr:uid="{00000000-0005-0000-0000-000094830000}"/>
    <cellStyle name="Normal 4 2 13 2" xfId="11726" xr:uid="{00000000-0005-0000-0000-000095830000}"/>
    <cellStyle name="Normal 4 2 14" xfId="11727" xr:uid="{00000000-0005-0000-0000-000096830000}"/>
    <cellStyle name="Normal 4 2 14 2" xfId="11728" xr:uid="{00000000-0005-0000-0000-000097830000}"/>
    <cellStyle name="Normal 4 2 15" xfId="11729" xr:uid="{00000000-0005-0000-0000-000098830000}"/>
    <cellStyle name="Normal 4 2 15 2" xfId="11730" xr:uid="{00000000-0005-0000-0000-000099830000}"/>
    <cellStyle name="Normal 4 2 16" xfId="11731" xr:uid="{00000000-0005-0000-0000-00009A830000}"/>
    <cellStyle name="Normal 4 2 16 2" xfId="11732" xr:uid="{00000000-0005-0000-0000-00009B830000}"/>
    <cellStyle name="Normal 4 2 17" xfId="11733" xr:uid="{00000000-0005-0000-0000-00009C830000}"/>
    <cellStyle name="Normal 4 2 17 2" xfId="11734" xr:uid="{00000000-0005-0000-0000-00009D830000}"/>
    <cellStyle name="Normal 4 2 18" xfId="11735" xr:uid="{00000000-0005-0000-0000-00009E830000}"/>
    <cellStyle name="Normal 4 2 18 2" xfId="11736" xr:uid="{00000000-0005-0000-0000-00009F830000}"/>
    <cellStyle name="Normal 4 2 19" xfId="11737" xr:uid="{00000000-0005-0000-0000-0000A0830000}"/>
    <cellStyle name="Normal 4 2 2" xfId="2348" xr:uid="{00000000-0005-0000-0000-0000A1830000}"/>
    <cellStyle name="Normal 4 2 2 10" xfId="11738" xr:uid="{00000000-0005-0000-0000-0000A2830000}"/>
    <cellStyle name="Normal 4 2 2 10 2" xfId="11739" xr:uid="{00000000-0005-0000-0000-0000A3830000}"/>
    <cellStyle name="Normal 4 2 2 11" xfId="11740" xr:uid="{00000000-0005-0000-0000-0000A4830000}"/>
    <cellStyle name="Normal 4 2 2 2" xfId="11741" xr:uid="{00000000-0005-0000-0000-0000A5830000}"/>
    <cellStyle name="Normal 4 2 2 2 2" xfId="11742" xr:uid="{00000000-0005-0000-0000-0000A6830000}"/>
    <cellStyle name="Normal 4 2 2 3" xfId="11743" xr:uid="{00000000-0005-0000-0000-0000A7830000}"/>
    <cellStyle name="Normal 4 2 2 3 2" xfId="11744" xr:uid="{00000000-0005-0000-0000-0000A8830000}"/>
    <cellStyle name="Normal 4 2 2 4" xfId="11745" xr:uid="{00000000-0005-0000-0000-0000A9830000}"/>
    <cellStyle name="Normal 4 2 2 4 2" xfId="11746" xr:uid="{00000000-0005-0000-0000-0000AA830000}"/>
    <cellStyle name="Normal 4 2 2 5" xfId="11747" xr:uid="{00000000-0005-0000-0000-0000AB830000}"/>
    <cellStyle name="Normal 4 2 2 5 2" xfId="11748" xr:uid="{00000000-0005-0000-0000-0000AC830000}"/>
    <cellStyle name="Normal 4 2 2 6" xfId="11749" xr:uid="{00000000-0005-0000-0000-0000AD830000}"/>
    <cellStyle name="Normal 4 2 2 6 2" xfId="11750" xr:uid="{00000000-0005-0000-0000-0000AE830000}"/>
    <cellStyle name="Normal 4 2 2 7" xfId="11751" xr:uid="{00000000-0005-0000-0000-0000AF830000}"/>
    <cellStyle name="Normal 4 2 2 7 2" xfId="11752" xr:uid="{00000000-0005-0000-0000-0000B0830000}"/>
    <cellStyle name="Normal 4 2 2 8" xfId="11753" xr:uid="{00000000-0005-0000-0000-0000B1830000}"/>
    <cellStyle name="Normal 4 2 2 8 2" xfId="11754" xr:uid="{00000000-0005-0000-0000-0000B2830000}"/>
    <cellStyle name="Normal 4 2 2 9" xfId="11755" xr:uid="{00000000-0005-0000-0000-0000B3830000}"/>
    <cellStyle name="Normal 4 2 2 9 2" xfId="11756" xr:uid="{00000000-0005-0000-0000-0000B4830000}"/>
    <cellStyle name="Normal 4 2 3" xfId="2349" xr:uid="{00000000-0005-0000-0000-0000B5830000}"/>
    <cellStyle name="Normal 4 2 3 10" xfId="11757" xr:uid="{00000000-0005-0000-0000-0000B6830000}"/>
    <cellStyle name="Normal 4 2 3 10 2" xfId="11758" xr:uid="{00000000-0005-0000-0000-0000B7830000}"/>
    <cellStyle name="Normal 4 2 3 11" xfId="11759" xr:uid="{00000000-0005-0000-0000-0000B8830000}"/>
    <cellStyle name="Normal 4 2 3 2" xfId="11760" xr:uid="{00000000-0005-0000-0000-0000B9830000}"/>
    <cellStyle name="Normal 4 2 3 2 2" xfId="11761" xr:uid="{00000000-0005-0000-0000-0000BA830000}"/>
    <cellStyle name="Normal 4 2 3 3" xfId="11762" xr:uid="{00000000-0005-0000-0000-0000BB830000}"/>
    <cellStyle name="Normal 4 2 3 3 2" xfId="11763" xr:uid="{00000000-0005-0000-0000-0000BC830000}"/>
    <cellStyle name="Normal 4 2 3 4" xfId="11764" xr:uid="{00000000-0005-0000-0000-0000BD830000}"/>
    <cellStyle name="Normal 4 2 3 4 2" xfId="11765" xr:uid="{00000000-0005-0000-0000-0000BE830000}"/>
    <cellStyle name="Normal 4 2 3 5" xfId="11766" xr:uid="{00000000-0005-0000-0000-0000BF830000}"/>
    <cellStyle name="Normal 4 2 3 5 2" xfId="11767" xr:uid="{00000000-0005-0000-0000-0000C0830000}"/>
    <cellStyle name="Normal 4 2 3 6" xfId="11768" xr:uid="{00000000-0005-0000-0000-0000C1830000}"/>
    <cellStyle name="Normal 4 2 3 6 2" xfId="11769" xr:uid="{00000000-0005-0000-0000-0000C2830000}"/>
    <cellStyle name="Normal 4 2 3 7" xfId="11770" xr:uid="{00000000-0005-0000-0000-0000C3830000}"/>
    <cellStyle name="Normal 4 2 3 7 2" xfId="11771" xr:uid="{00000000-0005-0000-0000-0000C4830000}"/>
    <cellStyle name="Normal 4 2 3 8" xfId="11772" xr:uid="{00000000-0005-0000-0000-0000C5830000}"/>
    <cellStyle name="Normal 4 2 3 8 2" xfId="11773" xr:uid="{00000000-0005-0000-0000-0000C6830000}"/>
    <cellStyle name="Normal 4 2 3 9" xfId="11774" xr:uid="{00000000-0005-0000-0000-0000C7830000}"/>
    <cellStyle name="Normal 4 2 3 9 2" xfId="11775" xr:uid="{00000000-0005-0000-0000-0000C8830000}"/>
    <cellStyle name="Normal 4 2 4" xfId="11776" xr:uid="{00000000-0005-0000-0000-0000C9830000}"/>
    <cellStyle name="Normal 4 2 4 10" xfId="11777" xr:uid="{00000000-0005-0000-0000-0000CA830000}"/>
    <cellStyle name="Normal 4 2 4 10 2" xfId="11778" xr:uid="{00000000-0005-0000-0000-0000CB830000}"/>
    <cellStyle name="Normal 4 2 4 11" xfId="11779" xr:uid="{00000000-0005-0000-0000-0000CC830000}"/>
    <cellStyle name="Normal 4 2 4 2" xfId="11780" xr:uid="{00000000-0005-0000-0000-0000CD830000}"/>
    <cellStyle name="Normal 4 2 4 2 2" xfId="11781" xr:uid="{00000000-0005-0000-0000-0000CE830000}"/>
    <cellStyle name="Normal 4 2 4 3" xfId="11782" xr:uid="{00000000-0005-0000-0000-0000CF830000}"/>
    <cellStyle name="Normal 4 2 4 3 2" xfId="11783" xr:uid="{00000000-0005-0000-0000-0000D0830000}"/>
    <cellStyle name="Normal 4 2 4 4" xfId="11784" xr:uid="{00000000-0005-0000-0000-0000D1830000}"/>
    <cellStyle name="Normal 4 2 4 4 2" xfId="11785" xr:uid="{00000000-0005-0000-0000-0000D2830000}"/>
    <cellStyle name="Normal 4 2 4 5" xfId="11786" xr:uid="{00000000-0005-0000-0000-0000D3830000}"/>
    <cellStyle name="Normal 4 2 4 5 2" xfId="11787" xr:uid="{00000000-0005-0000-0000-0000D4830000}"/>
    <cellStyle name="Normal 4 2 4 6" xfId="11788" xr:uid="{00000000-0005-0000-0000-0000D5830000}"/>
    <cellStyle name="Normal 4 2 4 6 2" xfId="11789" xr:uid="{00000000-0005-0000-0000-0000D6830000}"/>
    <cellStyle name="Normal 4 2 4 7" xfId="11790" xr:uid="{00000000-0005-0000-0000-0000D7830000}"/>
    <cellStyle name="Normal 4 2 4 7 2" xfId="11791" xr:uid="{00000000-0005-0000-0000-0000D8830000}"/>
    <cellStyle name="Normal 4 2 4 8" xfId="11792" xr:uid="{00000000-0005-0000-0000-0000D9830000}"/>
    <cellStyle name="Normal 4 2 4 8 2" xfId="11793" xr:uid="{00000000-0005-0000-0000-0000DA830000}"/>
    <cellStyle name="Normal 4 2 4 9" xfId="11794" xr:uid="{00000000-0005-0000-0000-0000DB830000}"/>
    <cellStyle name="Normal 4 2 4 9 2" xfId="11795" xr:uid="{00000000-0005-0000-0000-0000DC830000}"/>
    <cellStyle name="Normal 4 2 5" xfId="11796" xr:uid="{00000000-0005-0000-0000-0000DD830000}"/>
    <cellStyle name="Normal 4 2 5 10" xfId="11797" xr:uid="{00000000-0005-0000-0000-0000DE830000}"/>
    <cellStyle name="Normal 4 2 5 10 2" xfId="11798" xr:uid="{00000000-0005-0000-0000-0000DF830000}"/>
    <cellStyle name="Normal 4 2 5 11" xfId="11799" xr:uid="{00000000-0005-0000-0000-0000E0830000}"/>
    <cellStyle name="Normal 4 2 5 2" xfId="11800" xr:uid="{00000000-0005-0000-0000-0000E1830000}"/>
    <cellStyle name="Normal 4 2 5 2 2" xfId="11801" xr:uid="{00000000-0005-0000-0000-0000E2830000}"/>
    <cellStyle name="Normal 4 2 5 3" xfId="11802" xr:uid="{00000000-0005-0000-0000-0000E3830000}"/>
    <cellStyle name="Normal 4 2 5 3 2" xfId="11803" xr:uid="{00000000-0005-0000-0000-0000E4830000}"/>
    <cellStyle name="Normal 4 2 5 4" xfId="11804" xr:uid="{00000000-0005-0000-0000-0000E5830000}"/>
    <cellStyle name="Normal 4 2 5 4 2" xfId="11805" xr:uid="{00000000-0005-0000-0000-0000E6830000}"/>
    <cellStyle name="Normal 4 2 5 5" xfId="11806" xr:uid="{00000000-0005-0000-0000-0000E7830000}"/>
    <cellStyle name="Normal 4 2 5 5 2" xfId="11807" xr:uid="{00000000-0005-0000-0000-0000E8830000}"/>
    <cellStyle name="Normal 4 2 5 6" xfId="11808" xr:uid="{00000000-0005-0000-0000-0000E9830000}"/>
    <cellStyle name="Normal 4 2 5 6 2" xfId="11809" xr:uid="{00000000-0005-0000-0000-0000EA830000}"/>
    <cellStyle name="Normal 4 2 5 7" xfId="11810" xr:uid="{00000000-0005-0000-0000-0000EB830000}"/>
    <cellStyle name="Normal 4 2 5 7 2" xfId="11811" xr:uid="{00000000-0005-0000-0000-0000EC830000}"/>
    <cellStyle name="Normal 4 2 5 8" xfId="11812" xr:uid="{00000000-0005-0000-0000-0000ED830000}"/>
    <cellStyle name="Normal 4 2 5 8 2" xfId="11813" xr:uid="{00000000-0005-0000-0000-0000EE830000}"/>
    <cellStyle name="Normal 4 2 5 9" xfId="11814" xr:uid="{00000000-0005-0000-0000-0000EF830000}"/>
    <cellStyle name="Normal 4 2 5 9 2" xfId="11815" xr:uid="{00000000-0005-0000-0000-0000F0830000}"/>
    <cellStyle name="Normal 4 2 6" xfId="11816" xr:uid="{00000000-0005-0000-0000-0000F1830000}"/>
    <cellStyle name="Normal 4 2 6 10" xfId="11817" xr:uid="{00000000-0005-0000-0000-0000F2830000}"/>
    <cellStyle name="Normal 4 2 6 10 2" xfId="11818" xr:uid="{00000000-0005-0000-0000-0000F3830000}"/>
    <cellStyle name="Normal 4 2 6 11" xfId="11819" xr:uid="{00000000-0005-0000-0000-0000F4830000}"/>
    <cellStyle name="Normal 4 2 6 2" xfId="11820" xr:uid="{00000000-0005-0000-0000-0000F5830000}"/>
    <cellStyle name="Normal 4 2 6 2 2" xfId="11821" xr:uid="{00000000-0005-0000-0000-0000F6830000}"/>
    <cellStyle name="Normal 4 2 6 3" xfId="11822" xr:uid="{00000000-0005-0000-0000-0000F7830000}"/>
    <cellStyle name="Normal 4 2 6 3 2" xfId="11823" xr:uid="{00000000-0005-0000-0000-0000F8830000}"/>
    <cellStyle name="Normal 4 2 6 4" xfId="11824" xr:uid="{00000000-0005-0000-0000-0000F9830000}"/>
    <cellStyle name="Normal 4 2 6 4 2" xfId="11825" xr:uid="{00000000-0005-0000-0000-0000FA830000}"/>
    <cellStyle name="Normal 4 2 6 5" xfId="11826" xr:uid="{00000000-0005-0000-0000-0000FB830000}"/>
    <cellStyle name="Normal 4 2 6 5 2" xfId="11827" xr:uid="{00000000-0005-0000-0000-0000FC830000}"/>
    <cellStyle name="Normal 4 2 6 6" xfId="11828" xr:uid="{00000000-0005-0000-0000-0000FD830000}"/>
    <cellStyle name="Normal 4 2 6 6 2" xfId="11829" xr:uid="{00000000-0005-0000-0000-0000FE830000}"/>
    <cellStyle name="Normal 4 2 6 7" xfId="11830" xr:uid="{00000000-0005-0000-0000-0000FF830000}"/>
    <cellStyle name="Normal 4 2 6 7 2" xfId="11831" xr:uid="{00000000-0005-0000-0000-000000840000}"/>
    <cellStyle name="Normal 4 2 6 8" xfId="11832" xr:uid="{00000000-0005-0000-0000-000001840000}"/>
    <cellStyle name="Normal 4 2 6 8 2" xfId="11833" xr:uid="{00000000-0005-0000-0000-000002840000}"/>
    <cellStyle name="Normal 4 2 6 9" xfId="11834" xr:uid="{00000000-0005-0000-0000-000003840000}"/>
    <cellStyle name="Normal 4 2 6 9 2" xfId="11835" xr:uid="{00000000-0005-0000-0000-000004840000}"/>
    <cellStyle name="Normal 4 2 7" xfId="11836" xr:uid="{00000000-0005-0000-0000-000005840000}"/>
    <cellStyle name="Normal 4 2 7 10" xfId="11837" xr:uid="{00000000-0005-0000-0000-000006840000}"/>
    <cellStyle name="Normal 4 2 7 10 2" xfId="11838" xr:uid="{00000000-0005-0000-0000-000007840000}"/>
    <cellStyle name="Normal 4 2 7 11" xfId="11839" xr:uid="{00000000-0005-0000-0000-000008840000}"/>
    <cellStyle name="Normal 4 2 7 2" xfId="11840" xr:uid="{00000000-0005-0000-0000-000009840000}"/>
    <cellStyle name="Normal 4 2 7 2 2" xfId="11841" xr:uid="{00000000-0005-0000-0000-00000A840000}"/>
    <cellStyle name="Normal 4 2 7 3" xfId="11842" xr:uid="{00000000-0005-0000-0000-00000B840000}"/>
    <cellStyle name="Normal 4 2 7 3 2" xfId="11843" xr:uid="{00000000-0005-0000-0000-00000C840000}"/>
    <cellStyle name="Normal 4 2 7 4" xfId="11844" xr:uid="{00000000-0005-0000-0000-00000D840000}"/>
    <cellStyle name="Normal 4 2 7 4 2" xfId="11845" xr:uid="{00000000-0005-0000-0000-00000E840000}"/>
    <cellStyle name="Normal 4 2 7 5" xfId="11846" xr:uid="{00000000-0005-0000-0000-00000F840000}"/>
    <cellStyle name="Normal 4 2 7 5 2" xfId="11847" xr:uid="{00000000-0005-0000-0000-000010840000}"/>
    <cellStyle name="Normal 4 2 7 6" xfId="11848" xr:uid="{00000000-0005-0000-0000-000011840000}"/>
    <cellStyle name="Normal 4 2 7 6 2" xfId="11849" xr:uid="{00000000-0005-0000-0000-000012840000}"/>
    <cellStyle name="Normal 4 2 7 7" xfId="11850" xr:uid="{00000000-0005-0000-0000-000013840000}"/>
    <cellStyle name="Normal 4 2 7 7 2" xfId="11851" xr:uid="{00000000-0005-0000-0000-000014840000}"/>
    <cellStyle name="Normal 4 2 7 8" xfId="11852" xr:uid="{00000000-0005-0000-0000-000015840000}"/>
    <cellStyle name="Normal 4 2 7 8 2" xfId="11853" xr:uid="{00000000-0005-0000-0000-000016840000}"/>
    <cellStyle name="Normal 4 2 7 9" xfId="11854" xr:uid="{00000000-0005-0000-0000-000017840000}"/>
    <cellStyle name="Normal 4 2 7 9 2" xfId="11855" xr:uid="{00000000-0005-0000-0000-000018840000}"/>
    <cellStyle name="Normal 4 2 8" xfId="11856" xr:uid="{00000000-0005-0000-0000-000019840000}"/>
    <cellStyle name="Normal 4 2 8 10" xfId="11857" xr:uid="{00000000-0005-0000-0000-00001A840000}"/>
    <cellStyle name="Normal 4 2 8 10 2" xfId="11858" xr:uid="{00000000-0005-0000-0000-00001B840000}"/>
    <cellStyle name="Normal 4 2 8 11" xfId="11859" xr:uid="{00000000-0005-0000-0000-00001C840000}"/>
    <cellStyle name="Normal 4 2 8 2" xfId="11860" xr:uid="{00000000-0005-0000-0000-00001D840000}"/>
    <cellStyle name="Normal 4 2 8 2 2" xfId="11861" xr:uid="{00000000-0005-0000-0000-00001E840000}"/>
    <cellStyle name="Normal 4 2 8 3" xfId="11862" xr:uid="{00000000-0005-0000-0000-00001F840000}"/>
    <cellStyle name="Normal 4 2 8 3 2" xfId="11863" xr:uid="{00000000-0005-0000-0000-000020840000}"/>
    <cellStyle name="Normal 4 2 8 4" xfId="11864" xr:uid="{00000000-0005-0000-0000-000021840000}"/>
    <cellStyle name="Normal 4 2 8 4 2" xfId="11865" xr:uid="{00000000-0005-0000-0000-000022840000}"/>
    <cellStyle name="Normal 4 2 8 5" xfId="11866" xr:uid="{00000000-0005-0000-0000-000023840000}"/>
    <cellStyle name="Normal 4 2 8 5 2" xfId="11867" xr:uid="{00000000-0005-0000-0000-000024840000}"/>
    <cellStyle name="Normal 4 2 8 6" xfId="11868" xr:uid="{00000000-0005-0000-0000-000025840000}"/>
    <cellStyle name="Normal 4 2 8 6 2" xfId="11869" xr:uid="{00000000-0005-0000-0000-000026840000}"/>
    <cellStyle name="Normal 4 2 8 7" xfId="11870" xr:uid="{00000000-0005-0000-0000-000027840000}"/>
    <cellStyle name="Normal 4 2 8 7 2" xfId="11871" xr:uid="{00000000-0005-0000-0000-000028840000}"/>
    <cellStyle name="Normal 4 2 8 8" xfId="11872" xr:uid="{00000000-0005-0000-0000-000029840000}"/>
    <cellStyle name="Normal 4 2 8 8 2" xfId="11873" xr:uid="{00000000-0005-0000-0000-00002A840000}"/>
    <cellStyle name="Normal 4 2 8 9" xfId="11874" xr:uid="{00000000-0005-0000-0000-00002B840000}"/>
    <cellStyle name="Normal 4 2 8 9 2" xfId="11875" xr:uid="{00000000-0005-0000-0000-00002C840000}"/>
    <cellStyle name="Normal 4 2 9" xfId="11876" xr:uid="{00000000-0005-0000-0000-00002D840000}"/>
    <cellStyle name="Normal 4 2 9 10" xfId="11877" xr:uid="{00000000-0005-0000-0000-00002E840000}"/>
    <cellStyle name="Normal 4 2 9 10 2" xfId="11878" xr:uid="{00000000-0005-0000-0000-00002F840000}"/>
    <cellStyle name="Normal 4 2 9 11" xfId="11879" xr:uid="{00000000-0005-0000-0000-000030840000}"/>
    <cellStyle name="Normal 4 2 9 2" xfId="11880" xr:uid="{00000000-0005-0000-0000-000031840000}"/>
    <cellStyle name="Normal 4 2 9 2 2" xfId="11881" xr:uid="{00000000-0005-0000-0000-000032840000}"/>
    <cellStyle name="Normal 4 2 9 3" xfId="11882" xr:uid="{00000000-0005-0000-0000-000033840000}"/>
    <cellStyle name="Normal 4 2 9 3 2" xfId="11883" xr:uid="{00000000-0005-0000-0000-000034840000}"/>
    <cellStyle name="Normal 4 2 9 4" xfId="11884" xr:uid="{00000000-0005-0000-0000-000035840000}"/>
    <cellStyle name="Normal 4 2 9 4 2" xfId="11885" xr:uid="{00000000-0005-0000-0000-000036840000}"/>
    <cellStyle name="Normal 4 2 9 5" xfId="11886" xr:uid="{00000000-0005-0000-0000-000037840000}"/>
    <cellStyle name="Normal 4 2 9 5 2" xfId="11887" xr:uid="{00000000-0005-0000-0000-000038840000}"/>
    <cellStyle name="Normal 4 2 9 6" xfId="11888" xr:uid="{00000000-0005-0000-0000-000039840000}"/>
    <cellStyle name="Normal 4 2 9 6 2" xfId="11889" xr:uid="{00000000-0005-0000-0000-00003A840000}"/>
    <cellStyle name="Normal 4 2 9 7" xfId="11890" xr:uid="{00000000-0005-0000-0000-00003B840000}"/>
    <cellStyle name="Normal 4 2 9 7 2" xfId="11891" xr:uid="{00000000-0005-0000-0000-00003C840000}"/>
    <cellStyle name="Normal 4 2 9 8" xfId="11892" xr:uid="{00000000-0005-0000-0000-00003D840000}"/>
    <cellStyle name="Normal 4 2 9 8 2" xfId="11893" xr:uid="{00000000-0005-0000-0000-00003E840000}"/>
    <cellStyle name="Normal 4 2 9 9" xfId="11894" xr:uid="{00000000-0005-0000-0000-00003F840000}"/>
    <cellStyle name="Normal 4 2 9 9 2" xfId="11895" xr:uid="{00000000-0005-0000-0000-000040840000}"/>
    <cellStyle name="Normal 4 20" xfId="2350" xr:uid="{00000000-0005-0000-0000-000041840000}"/>
    <cellStyle name="Normal 4 20 10" xfId="27509" xr:uid="{00000000-0005-0000-0000-000042840000}"/>
    <cellStyle name="Normal 4 20 11" xfId="37650" xr:uid="{00000000-0005-0000-0000-000043840000}"/>
    <cellStyle name="Normal 4 20 12" xfId="37835" xr:uid="{00000000-0005-0000-0000-000044840000}"/>
    <cellStyle name="Normal 4 20 13" xfId="41814" xr:uid="{00000000-0005-0000-0000-000045840000}"/>
    <cellStyle name="Normal 4 20 2" xfId="3074" xr:uid="{00000000-0005-0000-0000-000046840000}"/>
    <cellStyle name="Normal 4 20 2 2" xfId="3614" xr:uid="{00000000-0005-0000-0000-000047840000}"/>
    <cellStyle name="Normal 4 20 2 2 2" xfId="19824" xr:uid="{00000000-0005-0000-0000-000048840000}"/>
    <cellStyle name="Normal 4 20 2 2 2 2" xfId="22753" xr:uid="{00000000-0005-0000-0000-000049840000}"/>
    <cellStyle name="Normal 4 20 2 2 2 2 2" xfId="27140" xr:uid="{00000000-0005-0000-0000-00004A840000}"/>
    <cellStyle name="Normal 4 20 2 2 2 2 2 2" xfId="37260" xr:uid="{00000000-0005-0000-0000-00004B840000}"/>
    <cellStyle name="Normal 4 20 2 2 2 2 3" xfId="32928" xr:uid="{00000000-0005-0000-0000-00004C840000}"/>
    <cellStyle name="Normal 4 20 2 2 2 3" xfId="25065" xr:uid="{00000000-0005-0000-0000-00004D840000}"/>
    <cellStyle name="Normal 4 20 2 2 2 3 2" xfId="35195" xr:uid="{00000000-0005-0000-0000-00004E840000}"/>
    <cellStyle name="Normal 4 20 2 2 2 4" xfId="30052" xr:uid="{00000000-0005-0000-0000-00004F840000}"/>
    <cellStyle name="Normal 4 20 2 2 3" xfId="21019" xr:uid="{00000000-0005-0000-0000-000050840000}"/>
    <cellStyle name="Normal 4 20 2 2 3 2" xfId="26200" xr:uid="{00000000-0005-0000-0000-000051840000}"/>
    <cellStyle name="Normal 4 20 2 2 3 2 2" xfId="36321" xr:uid="{00000000-0005-0000-0000-000052840000}"/>
    <cellStyle name="Normal 4 20 2 2 3 3" xfId="31225" xr:uid="{00000000-0005-0000-0000-000053840000}"/>
    <cellStyle name="Normal 4 20 2 2 4" xfId="24107" xr:uid="{00000000-0005-0000-0000-000054840000}"/>
    <cellStyle name="Normal 4 20 2 2 4 2" xfId="34254" xr:uid="{00000000-0005-0000-0000-000055840000}"/>
    <cellStyle name="Normal 4 20 2 2 5" xfId="28331" xr:uid="{00000000-0005-0000-0000-000056840000}"/>
    <cellStyle name="Normal 4 20 2 3" xfId="19296" xr:uid="{00000000-0005-0000-0000-000057840000}"/>
    <cellStyle name="Normal 4 20 2 3 2" xfId="22227" xr:uid="{00000000-0005-0000-0000-000058840000}"/>
    <cellStyle name="Normal 4 20 2 3 2 2" xfId="26614" xr:uid="{00000000-0005-0000-0000-000059840000}"/>
    <cellStyle name="Normal 4 20 2 3 2 2 2" xfId="36734" xr:uid="{00000000-0005-0000-0000-00005A840000}"/>
    <cellStyle name="Normal 4 20 2 3 2 3" xfId="32402" xr:uid="{00000000-0005-0000-0000-00005B840000}"/>
    <cellStyle name="Normal 4 20 2 3 3" xfId="24539" xr:uid="{00000000-0005-0000-0000-00005C840000}"/>
    <cellStyle name="Normal 4 20 2 3 3 2" xfId="34669" xr:uid="{00000000-0005-0000-0000-00005D840000}"/>
    <cellStyle name="Normal 4 20 2 3 4" xfId="29525" xr:uid="{00000000-0005-0000-0000-00005E840000}"/>
    <cellStyle name="Normal 4 20 2 4" xfId="20566" xr:uid="{00000000-0005-0000-0000-00005F840000}"/>
    <cellStyle name="Normal 4 20 2 4 2" xfId="25748" xr:uid="{00000000-0005-0000-0000-000060840000}"/>
    <cellStyle name="Normal 4 20 2 4 2 2" xfId="35869" xr:uid="{00000000-0005-0000-0000-000061840000}"/>
    <cellStyle name="Normal 4 20 2 4 3" xfId="30773" xr:uid="{00000000-0005-0000-0000-000062840000}"/>
    <cellStyle name="Normal 4 20 2 5" xfId="23648" xr:uid="{00000000-0005-0000-0000-000063840000}"/>
    <cellStyle name="Normal 4 20 2 5 2" xfId="33801" xr:uid="{00000000-0005-0000-0000-000064840000}"/>
    <cellStyle name="Normal 4 20 2 6" xfId="27864" xr:uid="{00000000-0005-0000-0000-000065840000}"/>
    <cellStyle name="Normal 4 20 2 7" xfId="45720" xr:uid="{00000000-0005-0000-0000-000066840000}"/>
    <cellStyle name="Normal 4 20 3" xfId="3075" xr:uid="{00000000-0005-0000-0000-000067840000}"/>
    <cellStyle name="Normal 4 20 3 2" xfId="19648" xr:uid="{00000000-0005-0000-0000-000068840000}"/>
    <cellStyle name="Normal 4 20 3 2 2" xfId="22577" xr:uid="{00000000-0005-0000-0000-000069840000}"/>
    <cellStyle name="Normal 4 20 3 2 2 2" xfId="26964" xr:uid="{00000000-0005-0000-0000-00006A840000}"/>
    <cellStyle name="Normal 4 20 3 2 2 2 2" xfId="37084" xr:uid="{00000000-0005-0000-0000-00006B840000}"/>
    <cellStyle name="Normal 4 20 3 2 2 3" xfId="32752" xr:uid="{00000000-0005-0000-0000-00006C840000}"/>
    <cellStyle name="Normal 4 20 3 2 3" xfId="24889" xr:uid="{00000000-0005-0000-0000-00006D840000}"/>
    <cellStyle name="Normal 4 20 3 2 3 2" xfId="35019" xr:uid="{00000000-0005-0000-0000-00006E840000}"/>
    <cellStyle name="Normal 4 20 3 2 4" xfId="29876" xr:uid="{00000000-0005-0000-0000-00006F840000}"/>
    <cellStyle name="Normal 4 20 3 3" xfId="20567" xr:uid="{00000000-0005-0000-0000-000070840000}"/>
    <cellStyle name="Normal 4 20 3 3 2" xfId="25749" xr:uid="{00000000-0005-0000-0000-000071840000}"/>
    <cellStyle name="Normal 4 20 3 3 2 2" xfId="35870" xr:uid="{00000000-0005-0000-0000-000072840000}"/>
    <cellStyle name="Normal 4 20 3 3 3" xfId="30774" xr:uid="{00000000-0005-0000-0000-000073840000}"/>
    <cellStyle name="Normal 4 20 3 4" xfId="23649" xr:uid="{00000000-0005-0000-0000-000074840000}"/>
    <cellStyle name="Normal 4 20 3 4 2" xfId="33802" xr:uid="{00000000-0005-0000-0000-000075840000}"/>
    <cellStyle name="Normal 4 20 3 5" xfId="27865" xr:uid="{00000000-0005-0000-0000-000076840000}"/>
    <cellStyle name="Normal 4 20 3 6" xfId="46024" xr:uid="{00000000-0005-0000-0000-000077840000}"/>
    <cellStyle name="Normal 4 20 4" xfId="3615" xr:uid="{00000000-0005-0000-0000-000078840000}"/>
    <cellStyle name="Normal 4 20 4 2" xfId="19468" xr:uid="{00000000-0005-0000-0000-000079840000}"/>
    <cellStyle name="Normal 4 20 4 2 2" xfId="22397" xr:uid="{00000000-0005-0000-0000-00007A840000}"/>
    <cellStyle name="Normal 4 20 4 2 2 2" xfId="26784" xr:uid="{00000000-0005-0000-0000-00007B840000}"/>
    <cellStyle name="Normal 4 20 4 2 2 2 2" xfId="36904" xr:uid="{00000000-0005-0000-0000-00007C840000}"/>
    <cellStyle name="Normal 4 20 4 2 2 3" xfId="32572" xr:uid="{00000000-0005-0000-0000-00007D840000}"/>
    <cellStyle name="Normal 4 20 4 2 3" xfId="24709" xr:uid="{00000000-0005-0000-0000-00007E840000}"/>
    <cellStyle name="Normal 4 20 4 2 3 2" xfId="34839" xr:uid="{00000000-0005-0000-0000-00007F840000}"/>
    <cellStyle name="Normal 4 20 4 2 4" xfId="29696" xr:uid="{00000000-0005-0000-0000-000080840000}"/>
    <cellStyle name="Normal 4 20 4 3" xfId="21020" xr:uid="{00000000-0005-0000-0000-000081840000}"/>
    <cellStyle name="Normal 4 20 4 3 2" xfId="26201" xr:uid="{00000000-0005-0000-0000-000082840000}"/>
    <cellStyle name="Normal 4 20 4 3 2 2" xfId="36322" xr:uid="{00000000-0005-0000-0000-000083840000}"/>
    <cellStyle name="Normal 4 20 4 3 3" xfId="31226" xr:uid="{00000000-0005-0000-0000-000084840000}"/>
    <cellStyle name="Normal 4 20 4 4" xfId="24108" xr:uid="{00000000-0005-0000-0000-000085840000}"/>
    <cellStyle name="Normal 4 20 4 4 2" xfId="34255" xr:uid="{00000000-0005-0000-0000-000086840000}"/>
    <cellStyle name="Normal 4 20 4 5" xfId="28332" xr:uid="{00000000-0005-0000-0000-000087840000}"/>
    <cellStyle name="Normal 4 20 5" xfId="3616" xr:uid="{00000000-0005-0000-0000-000088840000}"/>
    <cellStyle name="Normal 4 20 5 2" xfId="19995" xr:uid="{00000000-0005-0000-0000-000089840000}"/>
    <cellStyle name="Normal 4 20 5 2 2" xfId="22924" xr:uid="{00000000-0005-0000-0000-00008A840000}"/>
    <cellStyle name="Normal 4 20 5 2 2 2" xfId="27311" xr:uid="{00000000-0005-0000-0000-00008B840000}"/>
    <cellStyle name="Normal 4 20 5 2 2 2 2" xfId="37431" xr:uid="{00000000-0005-0000-0000-00008C840000}"/>
    <cellStyle name="Normal 4 20 5 2 2 3" xfId="33099" xr:uid="{00000000-0005-0000-0000-00008D840000}"/>
    <cellStyle name="Normal 4 20 5 2 3" xfId="25236" xr:uid="{00000000-0005-0000-0000-00008E840000}"/>
    <cellStyle name="Normal 4 20 5 2 3 2" xfId="35366" xr:uid="{00000000-0005-0000-0000-00008F840000}"/>
    <cellStyle name="Normal 4 20 5 2 4" xfId="30223" xr:uid="{00000000-0005-0000-0000-000090840000}"/>
    <cellStyle name="Normal 4 20 5 3" xfId="21021" xr:uid="{00000000-0005-0000-0000-000091840000}"/>
    <cellStyle name="Normal 4 20 5 3 2" xfId="26202" xr:uid="{00000000-0005-0000-0000-000092840000}"/>
    <cellStyle name="Normal 4 20 5 3 2 2" xfId="36323" xr:uid="{00000000-0005-0000-0000-000093840000}"/>
    <cellStyle name="Normal 4 20 5 3 3" xfId="31227" xr:uid="{00000000-0005-0000-0000-000094840000}"/>
    <cellStyle name="Normal 4 20 5 4" xfId="24109" xr:uid="{00000000-0005-0000-0000-000095840000}"/>
    <cellStyle name="Normal 4 20 5 4 2" xfId="34256" xr:uid="{00000000-0005-0000-0000-000096840000}"/>
    <cellStyle name="Normal 4 20 5 5" xfId="28333" xr:uid="{00000000-0005-0000-0000-000097840000}"/>
    <cellStyle name="Normal 4 20 6" xfId="19116" xr:uid="{00000000-0005-0000-0000-000098840000}"/>
    <cellStyle name="Normal 4 20 6 2" xfId="22058" xr:uid="{00000000-0005-0000-0000-000099840000}"/>
    <cellStyle name="Normal 4 20 6 2 2" xfId="26447" xr:uid="{00000000-0005-0000-0000-00009A840000}"/>
    <cellStyle name="Normal 4 20 6 2 2 2" xfId="36567" xr:uid="{00000000-0005-0000-0000-00009B840000}"/>
    <cellStyle name="Normal 4 20 6 2 3" xfId="32234" xr:uid="{00000000-0005-0000-0000-00009C840000}"/>
    <cellStyle name="Normal 4 20 6 3" xfId="24370" xr:uid="{00000000-0005-0000-0000-00009D840000}"/>
    <cellStyle name="Normal 4 20 6 3 2" xfId="34501" xr:uid="{00000000-0005-0000-0000-00009E840000}"/>
    <cellStyle name="Normal 4 20 6 4" xfId="29352" xr:uid="{00000000-0005-0000-0000-00009F840000}"/>
    <cellStyle name="Normal 4 20 7" xfId="20231" xr:uid="{00000000-0005-0000-0000-0000A0840000}"/>
    <cellStyle name="Normal 4 20 7 2" xfId="25413" xr:uid="{00000000-0005-0000-0000-0000A1840000}"/>
    <cellStyle name="Normal 4 20 7 2 2" xfId="35534" xr:uid="{00000000-0005-0000-0000-0000A2840000}"/>
    <cellStyle name="Normal 4 20 7 3" xfId="30438" xr:uid="{00000000-0005-0000-0000-0000A3840000}"/>
    <cellStyle name="Normal 4 20 8" xfId="23137" xr:uid="{00000000-0005-0000-0000-0000A4840000}"/>
    <cellStyle name="Normal 4 20 8 2" xfId="33302" xr:uid="{00000000-0005-0000-0000-0000A5840000}"/>
    <cellStyle name="Normal 4 20 9" xfId="23301" xr:uid="{00000000-0005-0000-0000-0000A6840000}"/>
    <cellStyle name="Normal 4 20 9 2" xfId="33465" xr:uid="{00000000-0005-0000-0000-0000A7840000}"/>
    <cellStyle name="Normal 4 21" xfId="2351" xr:uid="{00000000-0005-0000-0000-0000A8840000}"/>
    <cellStyle name="Normal 4 21 10" xfId="27510" xr:uid="{00000000-0005-0000-0000-0000A9840000}"/>
    <cellStyle name="Normal 4 21 11" xfId="37651" xr:uid="{00000000-0005-0000-0000-0000AA840000}"/>
    <cellStyle name="Normal 4 21 12" xfId="37836" xr:uid="{00000000-0005-0000-0000-0000AB840000}"/>
    <cellStyle name="Normal 4 21 13" xfId="41815" xr:uid="{00000000-0005-0000-0000-0000AC840000}"/>
    <cellStyle name="Normal 4 21 2" xfId="3076" xr:uid="{00000000-0005-0000-0000-0000AD840000}"/>
    <cellStyle name="Normal 4 21 2 2" xfId="3617" xr:uid="{00000000-0005-0000-0000-0000AE840000}"/>
    <cellStyle name="Normal 4 21 2 2 2" xfId="19825" xr:uid="{00000000-0005-0000-0000-0000AF840000}"/>
    <cellStyle name="Normal 4 21 2 2 2 2" xfId="22754" xr:uid="{00000000-0005-0000-0000-0000B0840000}"/>
    <cellStyle name="Normal 4 21 2 2 2 2 2" xfId="27141" xr:uid="{00000000-0005-0000-0000-0000B1840000}"/>
    <cellStyle name="Normal 4 21 2 2 2 2 2 2" xfId="37261" xr:uid="{00000000-0005-0000-0000-0000B2840000}"/>
    <cellStyle name="Normal 4 21 2 2 2 2 3" xfId="32929" xr:uid="{00000000-0005-0000-0000-0000B3840000}"/>
    <cellStyle name="Normal 4 21 2 2 2 3" xfId="25066" xr:uid="{00000000-0005-0000-0000-0000B4840000}"/>
    <cellStyle name="Normal 4 21 2 2 2 3 2" xfId="35196" xr:uid="{00000000-0005-0000-0000-0000B5840000}"/>
    <cellStyle name="Normal 4 21 2 2 2 4" xfId="30053" xr:uid="{00000000-0005-0000-0000-0000B6840000}"/>
    <cellStyle name="Normal 4 21 2 2 3" xfId="21022" xr:uid="{00000000-0005-0000-0000-0000B7840000}"/>
    <cellStyle name="Normal 4 21 2 2 3 2" xfId="26203" xr:uid="{00000000-0005-0000-0000-0000B8840000}"/>
    <cellStyle name="Normal 4 21 2 2 3 2 2" xfId="36324" xr:uid="{00000000-0005-0000-0000-0000B9840000}"/>
    <cellStyle name="Normal 4 21 2 2 3 3" xfId="31228" xr:uid="{00000000-0005-0000-0000-0000BA840000}"/>
    <cellStyle name="Normal 4 21 2 2 4" xfId="24110" xr:uid="{00000000-0005-0000-0000-0000BB840000}"/>
    <cellStyle name="Normal 4 21 2 2 4 2" xfId="34257" xr:uid="{00000000-0005-0000-0000-0000BC840000}"/>
    <cellStyle name="Normal 4 21 2 2 5" xfId="28334" xr:uid="{00000000-0005-0000-0000-0000BD840000}"/>
    <cellStyle name="Normal 4 21 2 3" xfId="19297" xr:uid="{00000000-0005-0000-0000-0000BE840000}"/>
    <cellStyle name="Normal 4 21 2 3 2" xfId="22228" xr:uid="{00000000-0005-0000-0000-0000BF840000}"/>
    <cellStyle name="Normal 4 21 2 3 2 2" xfId="26615" xr:uid="{00000000-0005-0000-0000-0000C0840000}"/>
    <cellStyle name="Normal 4 21 2 3 2 2 2" xfId="36735" xr:uid="{00000000-0005-0000-0000-0000C1840000}"/>
    <cellStyle name="Normal 4 21 2 3 2 3" xfId="32403" xr:uid="{00000000-0005-0000-0000-0000C2840000}"/>
    <cellStyle name="Normal 4 21 2 3 3" xfId="24540" xr:uid="{00000000-0005-0000-0000-0000C3840000}"/>
    <cellStyle name="Normal 4 21 2 3 3 2" xfId="34670" xr:uid="{00000000-0005-0000-0000-0000C4840000}"/>
    <cellStyle name="Normal 4 21 2 3 4" xfId="29526" xr:uid="{00000000-0005-0000-0000-0000C5840000}"/>
    <cellStyle name="Normal 4 21 2 4" xfId="20568" xr:uid="{00000000-0005-0000-0000-0000C6840000}"/>
    <cellStyle name="Normal 4 21 2 4 2" xfId="25750" xr:uid="{00000000-0005-0000-0000-0000C7840000}"/>
    <cellStyle name="Normal 4 21 2 4 2 2" xfId="35871" xr:uid="{00000000-0005-0000-0000-0000C8840000}"/>
    <cellStyle name="Normal 4 21 2 4 3" xfId="30775" xr:uid="{00000000-0005-0000-0000-0000C9840000}"/>
    <cellStyle name="Normal 4 21 2 5" xfId="23650" xr:uid="{00000000-0005-0000-0000-0000CA840000}"/>
    <cellStyle name="Normal 4 21 2 5 2" xfId="33803" xr:uid="{00000000-0005-0000-0000-0000CB840000}"/>
    <cellStyle name="Normal 4 21 2 6" xfId="27866" xr:uid="{00000000-0005-0000-0000-0000CC840000}"/>
    <cellStyle name="Normal 4 21 2 7" xfId="45721" xr:uid="{00000000-0005-0000-0000-0000CD840000}"/>
    <cellStyle name="Normal 4 21 3" xfId="3077" xr:uid="{00000000-0005-0000-0000-0000CE840000}"/>
    <cellStyle name="Normal 4 21 3 2" xfId="19649" xr:uid="{00000000-0005-0000-0000-0000CF840000}"/>
    <cellStyle name="Normal 4 21 3 2 2" xfId="22578" xr:uid="{00000000-0005-0000-0000-0000D0840000}"/>
    <cellStyle name="Normal 4 21 3 2 2 2" xfId="26965" xr:uid="{00000000-0005-0000-0000-0000D1840000}"/>
    <cellStyle name="Normal 4 21 3 2 2 2 2" xfId="37085" xr:uid="{00000000-0005-0000-0000-0000D2840000}"/>
    <cellStyle name="Normal 4 21 3 2 2 3" xfId="32753" xr:uid="{00000000-0005-0000-0000-0000D3840000}"/>
    <cellStyle name="Normal 4 21 3 2 3" xfId="24890" xr:uid="{00000000-0005-0000-0000-0000D4840000}"/>
    <cellStyle name="Normal 4 21 3 2 3 2" xfId="35020" xr:uid="{00000000-0005-0000-0000-0000D5840000}"/>
    <cellStyle name="Normal 4 21 3 2 4" xfId="29877" xr:uid="{00000000-0005-0000-0000-0000D6840000}"/>
    <cellStyle name="Normal 4 21 3 3" xfId="20569" xr:uid="{00000000-0005-0000-0000-0000D7840000}"/>
    <cellStyle name="Normal 4 21 3 3 2" xfId="25751" xr:uid="{00000000-0005-0000-0000-0000D8840000}"/>
    <cellStyle name="Normal 4 21 3 3 2 2" xfId="35872" xr:uid="{00000000-0005-0000-0000-0000D9840000}"/>
    <cellStyle name="Normal 4 21 3 3 3" xfId="30776" xr:uid="{00000000-0005-0000-0000-0000DA840000}"/>
    <cellStyle name="Normal 4 21 3 4" xfId="23651" xr:uid="{00000000-0005-0000-0000-0000DB840000}"/>
    <cellStyle name="Normal 4 21 3 4 2" xfId="33804" xr:uid="{00000000-0005-0000-0000-0000DC840000}"/>
    <cellStyle name="Normal 4 21 3 5" xfId="27867" xr:uid="{00000000-0005-0000-0000-0000DD840000}"/>
    <cellStyle name="Normal 4 21 3 6" xfId="46025" xr:uid="{00000000-0005-0000-0000-0000DE840000}"/>
    <cellStyle name="Normal 4 21 4" xfId="3618" xr:uid="{00000000-0005-0000-0000-0000DF840000}"/>
    <cellStyle name="Normal 4 21 4 2" xfId="19469" xr:uid="{00000000-0005-0000-0000-0000E0840000}"/>
    <cellStyle name="Normal 4 21 4 2 2" xfId="22398" xr:uid="{00000000-0005-0000-0000-0000E1840000}"/>
    <cellStyle name="Normal 4 21 4 2 2 2" xfId="26785" xr:uid="{00000000-0005-0000-0000-0000E2840000}"/>
    <cellStyle name="Normal 4 21 4 2 2 2 2" xfId="36905" xr:uid="{00000000-0005-0000-0000-0000E3840000}"/>
    <cellStyle name="Normal 4 21 4 2 2 3" xfId="32573" xr:uid="{00000000-0005-0000-0000-0000E4840000}"/>
    <cellStyle name="Normal 4 21 4 2 3" xfId="24710" xr:uid="{00000000-0005-0000-0000-0000E5840000}"/>
    <cellStyle name="Normal 4 21 4 2 3 2" xfId="34840" xr:uid="{00000000-0005-0000-0000-0000E6840000}"/>
    <cellStyle name="Normal 4 21 4 2 4" xfId="29697" xr:uid="{00000000-0005-0000-0000-0000E7840000}"/>
    <cellStyle name="Normal 4 21 4 3" xfId="21023" xr:uid="{00000000-0005-0000-0000-0000E8840000}"/>
    <cellStyle name="Normal 4 21 4 3 2" xfId="26204" xr:uid="{00000000-0005-0000-0000-0000E9840000}"/>
    <cellStyle name="Normal 4 21 4 3 2 2" xfId="36325" xr:uid="{00000000-0005-0000-0000-0000EA840000}"/>
    <cellStyle name="Normal 4 21 4 3 3" xfId="31229" xr:uid="{00000000-0005-0000-0000-0000EB840000}"/>
    <cellStyle name="Normal 4 21 4 4" xfId="24111" xr:uid="{00000000-0005-0000-0000-0000EC840000}"/>
    <cellStyle name="Normal 4 21 4 4 2" xfId="34258" xr:uid="{00000000-0005-0000-0000-0000ED840000}"/>
    <cellStyle name="Normal 4 21 4 5" xfId="28335" xr:uid="{00000000-0005-0000-0000-0000EE840000}"/>
    <cellStyle name="Normal 4 21 5" xfId="3619" xr:uid="{00000000-0005-0000-0000-0000EF840000}"/>
    <cellStyle name="Normal 4 21 5 2" xfId="19996" xr:uid="{00000000-0005-0000-0000-0000F0840000}"/>
    <cellStyle name="Normal 4 21 5 2 2" xfId="22925" xr:uid="{00000000-0005-0000-0000-0000F1840000}"/>
    <cellStyle name="Normal 4 21 5 2 2 2" xfId="27312" xr:uid="{00000000-0005-0000-0000-0000F2840000}"/>
    <cellStyle name="Normal 4 21 5 2 2 2 2" xfId="37432" xr:uid="{00000000-0005-0000-0000-0000F3840000}"/>
    <cellStyle name="Normal 4 21 5 2 2 3" xfId="33100" xr:uid="{00000000-0005-0000-0000-0000F4840000}"/>
    <cellStyle name="Normal 4 21 5 2 3" xfId="25237" xr:uid="{00000000-0005-0000-0000-0000F5840000}"/>
    <cellStyle name="Normal 4 21 5 2 3 2" xfId="35367" xr:uid="{00000000-0005-0000-0000-0000F6840000}"/>
    <cellStyle name="Normal 4 21 5 2 4" xfId="30224" xr:uid="{00000000-0005-0000-0000-0000F7840000}"/>
    <cellStyle name="Normal 4 21 5 3" xfId="21024" xr:uid="{00000000-0005-0000-0000-0000F8840000}"/>
    <cellStyle name="Normal 4 21 5 3 2" xfId="26205" xr:uid="{00000000-0005-0000-0000-0000F9840000}"/>
    <cellStyle name="Normal 4 21 5 3 2 2" xfId="36326" xr:uid="{00000000-0005-0000-0000-0000FA840000}"/>
    <cellStyle name="Normal 4 21 5 3 3" xfId="31230" xr:uid="{00000000-0005-0000-0000-0000FB840000}"/>
    <cellStyle name="Normal 4 21 5 4" xfId="24112" xr:uid="{00000000-0005-0000-0000-0000FC840000}"/>
    <cellStyle name="Normal 4 21 5 4 2" xfId="34259" xr:uid="{00000000-0005-0000-0000-0000FD840000}"/>
    <cellStyle name="Normal 4 21 5 5" xfId="28336" xr:uid="{00000000-0005-0000-0000-0000FE840000}"/>
    <cellStyle name="Normal 4 21 6" xfId="19117" xr:uid="{00000000-0005-0000-0000-0000FF840000}"/>
    <cellStyle name="Normal 4 21 6 2" xfId="22059" xr:uid="{00000000-0005-0000-0000-000000850000}"/>
    <cellStyle name="Normal 4 21 6 2 2" xfId="26448" xr:uid="{00000000-0005-0000-0000-000001850000}"/>
    <cellStyle name="Normal 4 21 6 2 2 2" xfId="36568" xr:uid="{00000000-0005-0000-0000-000002850000}"/>
    <cellStyle name="Normal 4 21 6 2 3" xfId="32235" xr:uid="{00000000-0005-0000-0000-000003850000}"/>
    <cellStyle name="Normal 4 21 6 3" xfId="24371" xr:uid="{00000000-0005-0000-0000-000004850000}"/>
    <cellStyle name="Normal 4 21 6 3 2" xfId="34502" xr:uid="{00000000-0005-0000-0000-000005850000}"/>
    <cellStyle name="Normal 4 21 6 4" xfId="29353" xr:uid="{00000000-0005-0000-0000-000006850000}"/>
    <cellStyle name="Normal 4 21 7" xfId="20232" xr:uid="{00000000-0005-0000-0000-000007850000}"/>
    <cellStyle name="Normal 4 21 7 2" xfId="25414" xr:uid="{00000000-0005-0000-0000-000008850000}"/>
    <cellStyle name="Normal 4 21 7 2 2" xfId="35535" xr:uid="{00000000-0005-0000-0000-000009850000}"/>
    <cellStyle name="Normal 4 21 7 3" xfId="30439" xr:uid="{00000000-0005-0000-0000-00000A850000}"/>
    <cellStyle name="Normal 4 21 8" xfId="23138" xr:uid="{00000000-0005-0000-0000-00000B850000}"/>
    <cellStyle name="Normal 4 21 8 2" xfId="33303" xr:uid="{00000000-0005-0000-0000-00000C850000}"/>
    <cellStyle name="Normal 4 21 9" xfId="23302" xr:uid="{00000000-0005-0000-0000-00000D850000}"/>
    <cellStyle name="Normal 4 21 9 2" xfId="33466" xr:uid="{00000000-0005-0000-0000-00000E850000}"/>
    <cellStyle name="Normal 4 22" xfId="2352" xr:uid="{00000000-0005-0000-0000-00000F850000}"/>
    <cellStyle name="Normal 4 22 10" xfId="27511" xr:uid="{00000000-0005-0000-0000-000010850000}"/>
    <cellStyle name="Normal 4 22 11" xfId="37652" xr:uid="{00000000-0005-0000-0000-000011850000}"/>
    <cellStyle name="Normal 4 22 12" xfId="37837" xr:uid="{00000000-0005-0000-0000-000012850000}"/>
    <cellStyle name="Normal 4 22 13" xfId="41816" xr:uid="{00000000-0005-0000-0000-000013850000}"/>
    <cellStyle name="Normal 4 22 2" xfId="3078" xr:uid="{00000000-0005-0000-0000-000014850000}"/>
    <cellStyle name="Normal 4 22 2 2" xfId="3620" xr:uid="{00000000-0005-0000-0000-000015850000}"/>
    <cellStyle name="Normal 4 22 2 2 2" xfId="19826" xr:uid="{00000000-0005-0000-0000-000016850000}"/>
    <cellStyle name="Normal 4 22 2 2 2 2" xfId="22755" xr:uid="{00000000-0005-0000-0000-000017850000}"/>
    <cellStyle name="Normal 4 22 2 2 2 2 2" xfId="27142" xr:uid="{00000000-0005-0000-0000-000018850000}"/>
    <cellStyle name="Normal 4 22 2 2 2 2 2 2" xfId="37262" xr:uid="{00000000-0005-0000-0000-000019850000}"/>
    <cellStyle name="Normal 4 22 2 2 2 2 3" xfId="32930" xr:uid="{00000000-0005-0000-0000-00001A850000}"/>
    <cellStyle name="Normal 4 22 2 2 2 3" xfId="25067" xr:uid="{00000000-0005-0000-0000-00001B850000}"/>
    <cellStyle name="Normal 4 22 2 2 2 3 2" xfId="35197" xr:uid="{00000000-0005-0000-0000-00001C850000}"/>
    <cellStyle name="Normal 4 22 2 2 2 4" xfId="30054" xr:uid="{00000000-0005-0000-0000-00001D850000}"/>
    <cellStyle name="Normal 4 22 2 2 3" xfId="21025" xr:uid="{00000000-0005-0000-0000-00001E850000}"/>
    <cellStyle name="Normal 4 22 2 2 3 2" xfId="26206" xr:uid="{00000000-0005-0000-0000-00001F850000}"/>
    <cellStyle name="Normal 4 22 2 2 3 2 2" xfId="36327" xr:uid="{00000000-0005-0000-0000-000020850000}"/>
    <cellStyle name="Normal 4 22 2 2 3 3" xfId="31231" xr:uid="{00000000-0005-0000-0000-000021850000}"/>
    <cellStyle name="Normal 4 22 2 2 4" xfId="24113" xr:uid="{00000000-0005-0000-0000-000022850000}"/>
    <cellStyle name="Normal 4 22 2 2 4 2" xfId="34260" xr:uid="{00000000-0005-0000-0000-000023850000}"/>
    <cellStyle name="Normal 4 22 2 2 5" xfId="28337" xr:uid="{00000000-0005-0000-0000-000024850000}"/>
    <cellStyle name="Normal 4 22 2 3" xfId="19298" xr:uid="{00000000-0005-0000-0000-000025850000}"/>
    <cellStyle name="Normal 4 22 2 3 2" xfId="22229" xr:uid="{00000000-0005-0000-0000-000026850000}"/>
    <cellStyle name="Normal 4 22 2 3 2 2" xfId="26616" xr:uid="{00000000-0005-0000-0000-000027850000}"/>
    <cellStyle name="Normal 4 22 2 3 2 2 2" xfId="36736" xr:uid="{00000000-0005-0000-0000-000028850000}"/>
    <cellStyle name="Normal 4 22 2 3 2 3" xfId="32404" xr:uid="{00000000-0005-0000-0000-000029850000}"/>
    <cellStyle name="Normal 4 22 2 3 3" xfId="24541" xr:uid="{00000000-0005-0000-0000-00002A850000}"/>
    <cellStyle name="Normal 4 22 2 3 3 2" xfId="34671" xr:uid="{00000000-0005-0000-0000-00002B850000}"/>
    <cellStyle name="Normal 4 22 2 3 4" xfId="29527" xr:uid="{00000000-0005-0000-0000-00002C850000}"/>
    <cellStyle name="Normal 4 22 2 4" xfId="20570" xr:uid="{00000000-0005-0000-0000-00002D850000}"/>
    <cellStyle name="Normal 4 22 2 4 2" xfId="25752" xr:uid="{00000000-0005-0000-0000-00002E850000}"/>
    <cellStyle name="Normal 4 22 2 4 2 2" xfId="35873" xr:uid="{00000000-0005-0000-0000-00002F850000}"/>
    <cellStyle name="Normal 4 22 2 4 3" xfId="30777" xr:uid="{00000000-0005-0000-0000-000030850000}"/>
    <cellStyle name="Normal 4 22 2 5" xfId="23652" xr:uid="{00000000-0005-0000-0000-000031850000}"/>
    <cellStyle name="Normal 4 22 2 5 2" xfId="33805" xr:uid="{00000000-0005-0000-0000-000032850000}"/>
    <cellStyle name="Normal 4 22 2 6" xfId="27868" xr:uid="{00000000-0005-0000-0000-000033850000}"/>
    <cellStyle name="Normal 4 22 2 7" xfId="45722" xr:uid="{00000000-0005-0000-0000-000034850000}"/>
    <cellStyle name="Normal 4 22 3" xfId="3079" xr:uid="{00000000-0005-0000-0000-000035850000}"/>
    <cellStyle name="Normal 4 22 3 2" xfId="19650" xr:uid="{00000000-0005-0000-0000-000036850000}"/>
    <cellStyle name="Normal 4 22 3 2 2" xfId="22579" xr:uid="{00000000-0005-0000-0000-000037850000}"/>
    <cellStyle name="Normal 4 22 3 2 2 2" xfId="26966" xr:uid="{00000000-0005-0000-0000-000038850000}"/>
    <cellStyle name="Normal 4 22 3 2 2 2 2" xfId="37086" xr:uid="{00000000-0005-0000-0000-000039850000}"/>
    <cellStyle name="Normal 4 22 3 2 2 3" xfId="32754" xr:uid="{00000000-0005-0000-0000-00003A850000}"/>
    <cellStyle name="Normal 4 22 3 2 3" xfId="24891" xr:uid="{00000000-0005-0000-0000-00003B850000}"/>
    <cellStyle name="Normal 4 22 3 2 3 2" xfId="35021" xr:uid="{00000000-0005-0000-0000-00003C850000}"/>
    <cellStyle name="Normal 4 22 3 2 4" xfId="29878" xr:uid="{00000000-0005-0000-0000-00003D850000}"/>
    <cellStyle name="Normal 4 22 3 3" xfId="20571" xr:uid="{00000000-0005-0000-0000-00003E850000}"/>
    <cellStyle name="Normal 4 22 3 3 2" xfId="25753" xr:uid="{00000000-0005-0000-0000-00003F850000}"/>
    <cellStyle name="Normal 4 22 3 3 2 2" xfId="35874" xr:uid="{00000000-0005-0000-0000-000040850000}"/>
    <cellStyle name="Normal 4 22 3 3 3" xfId="30778" xr:uid="{00000000-0005-0000-0000-000041850000}"/>
    <cellStyle name="Normal 4 22 3 4" xfId="23653" xr:uid="{00000000-0005-0000-0000-000042850000}"/>
    <cellStyle name="Normal 4 22 3 4 2" xfId="33806" xr:uid="{00000000-0005-0000-0000-000043850000}"/>
    <cellStyle name="Normal 4 22 3 5" xfId="27869" xr:uid="{00000000-0005-0000-0000-000044850000}"/>
    <cellStyle name="Normal 4 22 3 6" xfId="46026" xr:uid="{00000000-0005-0000-0000-000045850000}"/>
    <cellStyle name="Normal 4 22 4" xfId="3621" xr:uid="{00000000-0005-0000-0000-000046850000}"/>
    <cellStyle name="Normal 4 22 4 2" xfId="19470" xr:uid="{00000000-0005-0000-0000-000047850000}"/>
    <cellStyle name="Normal 4 22 4 2 2" xfId="22399" xr:uid="{00000000-0005-0000-0000-000048850000}"/>
    <cellStyle name="Normal 4 22 4 2 2 2" xfId="26786" xr:uid="{00000000-0005-0000-0000-000049850000}"/>
    <cellStyle name="Normal 4 22 4 2 2 2 2" xfId="36906" xr:uid="{00000000-0005-0000-0000-00004A850000}"/>
    <cellStyle name="Normal 4 22 4 2 2 3" xfId="32574" xr:uid="{00000000-0005-0000-0000-00004B850000}"/>
    <cellStyle name="Normal 4 22 4 2 3" xfId="24711" xr:uid="{00000000-0005-0000-0000-00004C850000}"/>
    <cellStyle name="Normal 4 22 4 2 3 2" xfId="34841" xr:uid="{00000000-0005-0000-0000-00004D850000}"/>
    <cellStyle name="Normal 4 22 4 2 4" xfId="29698" xr:uid="{00000000-0005-0000-0000-00004E850000}"/>
    <cellStyle name="Normal 4 22 4 3" xfId="21026" xr:uid="{00000000-0005-0000-0000-00004F850000}"/>
    <cellStyle name="Normal 4 22 4 3 2" xfId="26207" xr:uid="{00000000-0005-0000-0000-000050850000}"/>
    <cellStyle name="Normal 4 22 4 3 2 2" xfId="36328" xr:uid="{00000000-0005-0000-0000-000051850000}"/>
    <cellStyle name="Normal 4 22 4 3 3" xfId="31232" xr:uid="{00000000-0005-0000-0000-000052850000}"/>
    <cellStyle name="Normal 4 22 4 4" xfId="24114" xr:uid="{00000000-0005-0000-0000-000053850000}"/>
    <cellStyle name="Normal 4 22 4 4 2" xfId="34261" xr:uid="{00000000-0005-0000-0000-000054850000}"/>
    <cellStyle name="Normal 4 22 4 5" xfId="28338" xr:uid="{00000000-0005-0000-0000-000055850000}"/>
    <cellStyle name="Normal 4 22 5" xfId="3622" xr:uid="{00000000-0005-0000-0000-000056850000}"/>
    <cellStyle name="Normal 4 22 5 2" xfId="19997" xr:uid="{00000000-0005-0000-0000-000057850000}"/>
    <cellStyle name="Normal 4 22 5 2 2" xfId="22926" xr:uid="{00000000-0005-0000-0000-000058850000}"/>
    <cellStyle name="Normal 4 22 5 2 2 2" xfId="27313" xr:uid="{00000000-0005-0000-0000-000059850000}"/>
    <cellStyle name="Normal 4 22 5 2 2 2 2" xfId="37433" xr:uid="{00000000-0005-0000-0000-00005A850000}"/>
    <cellStyle name="Normal 4 22 5 2 2 3" xfId="33101" xr:uid="{00000000-0005-0000-0000-00005B850000}"/>
    <cellStyle name="Normal 4 22 5 2 3" xfId="25238" xr:uid="{00000000-0005-0000-0000-00005C850000}"/>
    <cellStyle name="Normal 4 22 5 2 3 2" xfId="35368" xr:uid="{00000000-0005-0000-0000-00005D850000}"/>
    <cellStyle name="Normal 4 22 5 2 4" xfId="30225" xr:uid="{00000000-0005-0000-0000-00005E850000}"/>
    <cellStyle name="Normal 4 22 5 3" xfId="21027" xr:uid="{00000000-0005-0000-0000-00005F850000}"/>
    <cellStyle name="Normal 4 22 5 3 2" xfId="26208" xr:uid="{00000000-0005-0000-0000-000060850000}"/>
    <cellStyle name="Normal 4 22 5 3 2 2" xfId="36329" xr:uid="{00000000-0005-0000-0000-000061850000}"/>
    <cellStyle name="Normal 4 22 5 3 3" xfId="31233" xr:uid="{00000000-0005-0000-0000-000062850000}"/>
    <cellStyle name="Normal 4 22 5 4" xfId="24115" xr:uid="{00000000-0005-0000-0000-000063850000}"/>
    <cellStyle name="Normal 4 22 5 4 2" xfId="34262" xr:uid="{00000000-0005-0000-0000-000064850000}"/>
    <cellStyle name="Normal 4 22 5 5" xfId="28339" xr:uid="{00000000-0005-0000-0000-000065850000}"/>
    <cellStyle name="Normal 4 22 6" xfId="19118" xr:uid="{00000000-0005-0000-0000-000066850000}"/>
    <cellStyle name="Normal 4 22 6 2" xfId="22060" xr:uid="{00000000-0005-0000-0000-000067850000}"/>
    <cellStyle name="Normal 4 22 6 2 2" xfId="26449" xr:uid="{00000000-0005-0000-0000-000068850000}"/>
    <cellStyle name="Normal 4 22 6 2 2 2" xfId="36569" xr:uid="{00000000-0005-0000-0000-000069850000}"/>
    <cellStyle name="Normal 4 22 6 2 3" xfId="32236" xr:uid="{00000000-0005-0000-0000-00006A850000}"/>
    <cellStyle name="Normal 4 22 6 3" xfId="24372" xr:uid="{00000000-0005-0000-0000-00006B850000}"/>
    <cellStyle name="Normal 4 22 6 3 2" xfId="34503" xr:uid="{00000000-0005-0000-0000-00006C850000}"/>
    <cellStyle name="Normal 4 22 6 4" xfId="29354" xr:uid="{00000000-0005-0000-0000-00006D850000}"/>
    <cellStyle name="Normal 4 22 7" xfId="20233" xr:uid="{00000000-0005-0000-0000-00006E850000}"/>
    <cellStyle name="Normal 4 22 7 2" xfId="25415" xr:uid="{00000000-0005-0000-0000-00006F850000}"/>
    <cellStyle name="Normal 4 22 7 2 2" xfId="35536" xr:uid="{00000000-0005-0000-0000-000070850000}"/>
    <cellStyle name="Normal 4 22 7 3" xfId="30440" xr:uid="{00000000-0005-0000-0000-000071850000}"/>
    <cellStyle name="Normal 4 22 8" xfId="23139" xr:uid="{00000000-0005-0000-0000-000072850000}"/>
    <cellStyle name="Normal 4 22 8 2" xfId="33304" xr:uid="{00000000-0005-0000-0000-000073850000}"/>
    <cellStyle name="Normal 4 22 9" xfId="23303" xr:uid="{00000000-0005-0000-0000-000074850000}"/>
    <cellStyle name="Normal 4 22 9 2" xfId="33467" xr:uid="{00000000-0005-0000-0000-000075850000}"/>
    <cellStyle name="Normal 4 23" xfId="2353" xr:uid="{00000000-0005-0000-0000-000076850000}"/>
    <cellStyle name="Normal 4 23 10" xfId="27512" xr:uid="{00000000-0005-0000-0000-000077850000}"/>
    <cellStyle name="Normal 4 23 11" xfId="37653" xr:uid="{00000000-0005-0000-0000-000078850000}"/>
    <cellStyle name="Normal 4 23 12" xfId="37838" xr:uid="{00000000-0005-0000-0000-000079850000}"/>
    <cellStyle name="Normal 4 23 13" xfId="41817" xr:uid="{00000000-0005-0000-0000-00007A850000}"/>
    <cellStyle name="Normal 4 23 2" xfId="3080" xr:uid="{00000000-0005-0000-0000-00007B850000}"/>
    <cellStyle name="Normal 4 23 2 2" xfId="3623" xr:uid="{00000000-0005-0000-0000-00007C850000}"/>
    <cellStyle name="Normal 4 23 2 2 2" xfId="19827" xr:uid="{00000000-0005-0000-0000-00007D850000}"/>
    <cellStyle name="Normal 4 23 2 2 2 2" xfId="22756" xr:uid="{00000000-0005-0000-0000-00007E850000}"/>
    <cellStyle name="Normal 4 23 2 2 2 2 2" xfId="27143" xr:uid="{00000000-0005-0000-0000-00007F850000}"/>
    <cellStyle name="Normal 4 23 2 2 2 2 2 2" xfId="37263" xr:uid="{00000000-0005-0000-0000-000080850000}"/>
    <cellStyle name="Normal 4 23 2 2 2 2 3" xfId="32931" xr:uid="{00000000-0005-0000-0000-000081850000}"/>
    <cellStyle name="Normal 4 23 2 2 2 3" xfId="25068" xr:uid="{00000000-0005-0000-0000-000082850000}"/>
    <cellStyle name="Normal 4 23 2 2 2 3 2" xfId="35198" xr:uid="{00000000-0005-0000-0000-000083850000}"/>
    <cellStyle name="Normal 4 23 2 2 2 4" xfId="30055" xr:uid="{00000000-0005-0000-0000-000084850000}"/>
    <cellStyle name="Normal 4 23 2 2 3" xfId="21028" xr:uid="{00000000-0005-0000-0000-000085850000}"/>
    <cellStyle name="Normal 4 23 2 2 3 2" xfId="26209" xr:uid="{00000000-0005-0000-0000-000086850000}"/>
    <cellStyle name="Normal 4 23 2 2 3 2 2" xfId="36330" xr:uid="{00000000-0005-0000-0000-000087850000}"/>
    <cellStyle name="Normal 4 23 2 2 3 3" xfId="31234" xr:uid="{00000000-0005-0000-0000-000088850000}"/>
    <cellStyle name="Normal 4 23 2 2 4" xfId="24116" xr:uid="{00000000-0005-0000-0000-000089850000}"/>
    <cellStyle name="Normal 4 23 2 2 4 2" xfId="34263" xr:uid="{00000000-0005-0000-0000-00008A850000}"/>
    <cellStyle name="Normal 4 23 2 2 5" xfId="28340" xr:uid="{00000000-0005-0000-0000-00008B850000}"/>
    <cellStyle name="Normal 4 23 2 3" xfId="19299" xr:uid="{00000000-0005-0000-0000-00008C850000}"/>
    <cellStyle name="Normal 4 23 2 3 2" xfId="22230" xr:uid="{00000000-0005-0000-0000-00008D850000}"/>
    <cellStyle name="Normal 4 23 2 3 2 2" xfId="26617" xr:uid="{00000000-0005-0000-0000-00008E850000}"/>
    <cellStyle name="Normal 4 23 2 3 2 2 2" xfId="36737" xr:uid="{00000000-0005-0000-0000-00008F850000}"/>
    <cellStyle name="Normal 4 23 2 3 2 3" xfId="32405" xr:uid="{00000000-0005-0000-0000-000090850000}"/>
    <cellStyle name="Normal 4 23 2 3 3" xfId="24542" xr:uid="{00000000-0005-0000-0000-000091850000}"/>
    <cellStyle name="Normal 4 23 2 3 3 2" xfId="34672" xr:uid="{00000000-0005-0000-0000-000092850000}"/>
    <cellStyle name="Normal 4 23 2 3 4" xfId="29528" xr:uid="{00000000-0005-0000-0000-000093850000}"/>
    <cellStyle name="Normal 4 23 2 4" xfId="20572" xr:uid="{00000000-0005-0000-0000-000094850000}"/>
    <cellStyle name="Normal 4 23 2 4 2" xfId="25754" xr:uid="{00000000-0005-0000-0000-000095850000}"/>
    <cellStyle name="Normal 4 23 2 4 2 2" xfId="35875" xr:uid="{00000000-0005-0000-0000-000096850000}"/>
    <cellStyle name="Normal 4 23 2 4 3" xfId="30779" xr:uid="{00000000-0005-0000-0000-000097850000}"/>
    <cellStyle name="Normal 4 23 2 5" xfId="23654" xr:uid="{00000000-0005-0000-0000-000098850000}"/>
    <cellStyle name="Normal 4 23 2 5 2" xfId="33807" xr:uid="{00000000-0005-0000-0000-000099850000}"/>
    <cellStyle name="Normal 4 23 2 6" xfId="27870" xr:uid="{00000000-0005-0000-0000-00009A850000}"/>
    <cellStyle name="Normal 4 23 2 7" xfId="45723" xr:uid="{00000000-0005-0000-0000-00009B850000}"/>
    <cellStyle name="Normal 4 23 3" xfId="3081" xr:uid="{00000000-0005-0000-0000-00009C850000}"/>
    <cellStyle name="Normal 4 23 3 2" xfId="19651" xr:uid="{00000000-0005-0000-0000-00009D850000}"/>
    <cellStyle name="Normal 4 23 3 2 2" xfId="22580" xr:uid="{00000000-0005-0000-0000-00009E850000}"/>
    <cellStyle name="Normal 4 23 3 2 2 2" xfId="26967" xr:uid="{00000000-0005-0000-0000-00009F850000}"/>
    <cellStyle name="Normal 4 23 3 2 2 2 2" xfId="37087" xr:uid="{00000000-0005-0000-0000-0000A0850000}"/>
    <cellStyle name="Normal 4 23 3 2 2 3" xfId="32755" xr:uid="{00000000-0005-0000-0000-0000A1850000}"/>
    <cellStyle name="Normal 4 23 3 2 3" xfId="24892" xr:uid="{00000000-0005-0000-0000-0000A2850000}"/>
    <cellStyle name="Normal 4 23 3 2 3 2" xfId="35022" xr:uid="{00000000-0005-0000-0000-0000A3850000}"/>
    <cellStyle name="Normal 4 23 3 2 4" xfId="29879" xr:uid="{00000000-0005-0000-0000-0000A4850000}"/>
    <cellStyle name="Normal 4 23 3 3" xfId="20573" xr:uid="{00000000-0005-0000-0000-0000A5850000}"/>
    <cellStyle name="Normal 4 23 3 3 2" xfId="25755" xr:uid="{00000000-0005-0000-0000-0000A6850000}"/>
    <cellStyle name="Normal 4 23 3 3 2 2" xfId="35876" xr:uid="{00000000-0005-0000-0000-0000A7850000}"/>
    <cellStyle name="Normal 4 23 3 3 3" xfId="30780" xr:uid="{00000000-0005-0000-0000-0000A8850000}"/>
    <cellStyle name="Normal 4 23 3 4" xfId="23655" xr:uid="{00000000-0005-0000-0000-0000A9850000}"/>
    <cellStyle name="Normal 4 23 3 4 2" xfId="33808" xr:uid="{00000000-0005-0000-0000-0000AA850000}"/>
    <cellStyle name="Normal 4 23 3 5" xfId="27871" xr:uid="{00000000-0005-0000-0000-0000AB850000}"/>
    <cellStyle name="Normal 4 23 3 6" xfId="46027" xr:uid="{00000000-0005-0000-0000-0000AC850000}"/>
    <cellStyle name="Normal 4 23 4" xfId="3624" xr:uid="{00000000-0005-0000-0000-0000AD850000}"/>
    <cellStyle name="Normal 4 23 4 2" xfId="19471" xr:uid="{00000000-0005-0000-0000-0000AE850000}"/>
    <cellStyle name="Normal 4 23 4 2 2" xfId="22400" xr:uid="{00000000-0005-0000-0000-0000AF850000}"/>
    <cellStyle name="Normal 4 23 4 2 2 2" xfId="26787" xr:uid="{00000000-0005-0000-0000-0000B0850000}"/>
    <cellStyle name="Normal 4 23 4 2 2 2 2" xfId="36907" xr:uid="{00000000-0005-0000-0000-0000B1850000}"/>
    <cellStyle name="Normal 4 23 4 2 2 3" xfId="32575" xr:uid="{00000000-0005-0000-0000-0000B2850000}"/>
    <cellStyle name="Normal 4 23 4 2 3" xfId="24712" xr:uid="{00000000-0005-0000-0000-0000B3850000}"/>
    <cellStyle name="Normal 4 23 4 2 3 2" xfId="34842" xr:uid="{00000000-0005-0000-0000-0000B4850000}"/>
    <cellStyle name="Normal 4 23 4 2 4" xfId="29699" xr:uid="{00000000-0005-0000-0000-0000B5850000}"/>
    <cellStyle name="Normal 4 23 4 3" xfId="21029" xr:uid="{00000000-0005-0000-0000-0000B6850000}"/>
    <cellStyle name="Normal 4 23 4 3 2" xfId="26210" xr:uid="{00000000-0005-0000-0000-0000B7850000}"/>
    <cellStyle name="Normal 4 23 4 3 2 2" xfId="36331" xr:uid="{00000000-0005-0000-0000-0000B8850000}"/>
    <cellStyle name="Normal 4 23 4 3 3" xfId="31235" xr:uid="{00000000-0005-0000-0000-0000B9850000}"/>
    <cellStyle name="Normal 4 23 4 4" xfId="24117" xr:uid="{00000000-0005-0000-0000-0000BA850000}"/>
    <cellStyle name="Normal 4 23 4 4 2" xfId="34264" xr:uid="{00000000-0005-0000-0000-0000BB850000}"/>
    <cellStyle name="Normal 4 23 4 5" xfId="28341" xr:uid="{00000000-0005-0000-0000-0000BC850000}"/>
    <cellStyle name="Normal 4 23 5" xfId="3625" xr:uid="{00000000-0005-0000-0000-0000BD850000}"/>
    <cellStyle name="Normal 4 23 5 2" xfId="19998" xr:uid="{00000000-0005-0000-0000-0000BE850000}"/>
    <cellStyle name="Normal 4 23 5 2 2" xfId="22927" xr:uid="{00000000-0005-0000-0000-0000BF850000}"/>
    <cellStyle name="Normal 4 23 5 2 2 2" xfId="27314" xr:uid="{00000000-0005-0000-0000-0000C0850000}"/>
    <cellStyle name="Normal 4 23 5 2 2 2 2" xfId="37434" xr:uid="{00000000-0005-0000-0000-0000C1850000}"/>
    <cellStyle name="Normal 4 23 5 2 2 3" xfId="33102" xr:uid="{00000000-0005-0000-0000-0000C2850000}"/>
    <cellStyle name="Normal 4 23 5 2 3" xfId="25239" xr:uid="{00000000-0005-0000-0000-0000C3850000}"/>
    <cellStyle name="Normal 4 23 5 2 3 2" xfId="35369" xr:uid="{00000000-0005-0000-0000-0000C4850000}"/>
    <cellStyle name="Normal 4 23 5 2 4" xfId="30226" xr:uid="{00000000-0005-0000-0000-0000C5850000}"/>
    <cellStyle name="Normal 4 23 5 3" xfId="21030" xr:uid="{00000000-0005-0000-0000-0000C6850000}"/>
    <cellStyle name="Normal 4 23 5 3 2" xfId="26211" xr:uid="{00000000-0005-0000-0000-0000C7850000}"/>
    <cellStyle name="Normal 4 23 5 3 2 2" xfId="36332" xr:uid="{00000000-0005-0000-0000-0000C8850000}"/>
    <cellStyle name="Normal 4 23 5 3 3" xfId="31236" xr:uid="{00000000-0005-0000-0000-0000C9850000}"/>
    <cellStyle name="Normal 4 23 5 4" xfId="24118" xr:uid="{00000000-0005-0000-0000-0000CA850000}"/>
    <cellStyle name="Normal 4 23 5 4 2" xfId="34265" xr:uid="{00000000-0005-0000-0000-0000CB850000}"/>
    <cellStyle name="Normal 4 23 5 5" xfId="28342" xr:uid="{00000000-0005-0000-0000-0000CC850000}"/>
    <cellStyle name="Normal 4 23 6" xfId="19119" xr:uid="{00000000-0005-0000-0000-0000CD850000}"/>
    <cellStyle name="Normal 4 23 6 2" xfId="22061" xr:uid="{00000000-0005-0000-0000-0000CE850000}"/>
    <cellStyle name="Normal 4 23 6 2 2" xfId="26450" xr:uid="{00000000-0005-0000-0000-0000CF850000}"/>
    <cellStyle name="Normal 4 23 6 2 2 2" xfId="36570" xr:uid="{00000000-0005-0000-0000-0000D0850000}"/>
    <cellStyle name="Normal 4 23 6 2 3" xfId="32237" xr:uid="{00000000-0005-0000-0000-0000D1850000}"/>
    <cellStyle name="Normal 4 23 6 3" xfId="24373" xr:uid="{00000000-0005-0000-0000-0000D2850000}"/>
    <cellStyle name="Normal 4 23 6 3 2" xfId="34504" xr:uid="{00000000-0005-0000-0000-0000D3850000}"/>
    <cellStyle name="Normal 4 23 6 4" xfId="29355" xr:uid="{00000000-0005-0000-0000-0000D4850000}"/>
    <cellStyle name="Normal 4 23 7" xfId="20234" xr:uid="{00000000-0005-0000-0000-0000D5850000}"/>
    <cellStyle name="Normal 4 23 7 2" xfId="25416" xr:uid="{00000000-0005-0000-0000-0000D6850000}"/>
    <cellStyle name="Normal 4 23 7 2 2" xfId="35537" xr:uid="{00000000-0005-0000-0000-0000D7850000}"/>
    <cellStyle name="Normal 4 23 7 3" xfId="30441" xr:uid="{00000000-0005-0000-0000-0000D8850000}"/>
    <cellStyle name="Normal 4 23 8" xfId="23140" xr:uid="{00000000-0005-0000-0000-0000D9850000}"/>
    <cellStyle name="Normal 4 23 8 2" xfId="33305" xr:uid="{00000000-0005-0000-0000-0000DA850000}"/>
    <cellStyle name="Normal 4 23 9" xfId="23304" xr:uid="{00000000-0005-0000-0000-0000DB850000}"/>
    <cellStyle name="Normal 4 23 9 2" xfId="33468" xr:uid="{00000000-0005-0000-0000-0000DC850000}"/>
    <cellStyle name="Normal 4 24" xfId="2354" xr:uid="{00000000-0005-0000-0000-0000DD850000}"/>
    <cellStyle name="Normal 4 24 10" xfId="27513" xr:uid="{00000000-0005-0000-0000-0000DE850000}"/>
    <cellStyle name="Normal 4 24 11" xfId="37654" xr:uid="{00000000-0005-0000-0000-0000DF850000}"/>
    <cellStyle name="Normal 4 24 12" xfId="37839" xr:uid="{00000000-0005-0000-0000-0000E0850000}"/>
    <cellStyle name="Normal 4 24 13" xfId="41818" xr:uid="{00000000-0005-0000-0000-0000E1850000}"/>
    <cellStyle name="Normal 4 24 2" xfId="3082" xr:uid="{00000000-0005-0000-0000-0000E2850000}"/>
    <cellStyle name="Normal 4 24 2 2" xfId="3626" xr:uid="{00000000-0005-0000-0000-0000E3850000}"/>
    <cellStyle name="Normal 4 24 2 2 2" xfId="19828" xr:uid="{00000000-0005-0000-0000-0000E4850000}"/>
    <cellStyle name="Normal 4 24 2 2 2 2" xfId="22757" xr:uid="{00000000-0005-0000-0000-0000E5850000}"/>
    <cellStyle name="Normal 4 24 2 2 2 2 2" xfId="27144" xr:uid="{00000000-0005-0000-0000-0000E6850000}"/>
    <cellStyle name="Normal 4 24 2 2 2 2 2 2" xfId="37264" xr:uid="{00000000-0005-0000-0000-0000E7850000}"/>
    <cellStyle name="Normal 4 24 2 2 2 2 3" xfId="32932" xr:uid="{00000000-0005-0000-0000-0000E8850000}"/>
    <cellStyle name="Normal 4 24 2 2 2 3" xfId="25069" xr:uid="{00000000-0005-0000-0000-0000E9850000}"/>
    <cellStyle name="Normal 4 24 2 2 2 3 2" xfId="35199" xr:uid="{00000000-0005-0000-0000-0000EA850000}"/>
    <cellStyle name="Normal 4 24 2 2 2 4" xfId="30056" xr:uid="{00000000-0005-0000-0000-0000EB850000}"/>
    <cellStyle name="Normal 4 24 2 2 3" xfId="21031" xr:uid="{00000000-0005-0000-0000-0000EC850000}"/>
    <cellStyle name="Normal 4 24 2 2 3 2" xfId="26212" xr:uid="{00000000-0005-0000-0000-0000ED850000}"/>
    <cellStyle name="Normal 4 24 2 2 3 2 2" xfId="36333" xr:uid="{00000000-0005-0000-0000-0000EE850000}"/>
    <cellStyle name="Normal 4 24 2 2 3 3" xfId="31237" xr:uid="{00000000-0005-0000-0000-0000EF850000}"/>
    <cellStyle name="Normal 4 24 2 2 4" xfId="24119" xr:uid="{00000000-0005-0000-0000-0000F0850000}"/>
    <cellStyle name="Normal 4 24 2 2 4 2" xfId="34266" xr:uid="{00000000-0005-0000-0000-0000F1850000}"/>
    <cellStyle name="Normal 4 24 2 2 5" xfId="28343" xr:uid="{00000000-0005-0000-0000-0000F2850000}"/>
    <cellStyle name="Normal 4 24 2 3" xfId="19300" xr:uid="{00000000-0005-0000-0000-0000F3850000}"/>
    <cellStyle name="Normal 4 24 2 3 2" xfId="22231" xr:uid="{00000000-0005-0000-0000-0000F4850000}"/>
    <cellStyle name="Normal 4 24 2 3 2 2" xfId="26618" xr:uid="{00000000-0005-0000-0000-0000F5850000}"/>
    <cellStyle name="Normal 4 24 2 3 2 2 2" xfId="36738" xr:uid="{00000000-0005-0000-0000-0000F6850000}"/>
    <cellStyle name="Normal 4 24 2 3 2 3" xfId="32406" xr:uid="{00000000-0005-0000-0000-0000F7850000}"/>
    <cellStyle name="Normal 4 24 2 3 3" xfId="24543" xr:uid="{00000000-0005-0000-0000-0000F8850000}"/>
    <cellStyle name="Normal 4 24 2 3 3 2" xfId="34673" xr:uid="{00000000-0005-0000-0000-0000F9850000}"/>
    <cellStyle name="Normal 4 24 2 3 4" xfId="29529" xr:uid="{00000000-0005-0000-0000-0000FA850000}"/>
    <cellStyle name="Normal 4 24 2 4" xfId="20574" xr:uid="{00000000-0005-0000-0000-0000FB850000}"/>
    <cellStyle name="Normal 4 24 2 4 2" xfId="25756" xr:uid="{00000000-0005-0000-0000-0000FC850000}"/>
    <cellStyle name="Normal 4 24 2 4 2 2" xfId="35877" xr:uid="{00000000-0005-0000-0000-0000FD850000}"/>
    <cellStyle name="Normal 4 24 2 4 3" xfId="30781" xr:uid="{00000000-0005-0000-0000-0000FE850000}"/>
    <cellStyle name="Normal 4 24 2 5" xfId="23656" xr:uid="{00000000-0005-0000-0000-0000FF850000}"/>
    <cellStyle name="Normal 4 24 2 5 2" xfId="33809" xr:uid="{00000000-0005-0000-0000-000000860000}"/>
    <cellStyle name="Normal 4 24 2 6" xfId="27872" xr:uid="{00000000-0005-0000-0000-000001860000}"/>
    <cellStyle name="Normal 4 24 2 7" xfId="45724" xr:uid="{00000000-0005-0000-0000-000002860000}"/>
    <cellStyle name="Normal 4 24 3" xfId="3083" xr:uid="{00000000-0005-0000-0000-000003860000}"/>
    <cellStyle name="Normal 4 24 3 2" xfId="19652" xr:uid="{00000000-0005-0000-0000-000004860000}"/>
    <cellStyle name="Normal 4 24 3 2 2" xfId="22581" xr:uid="{00000000-0005-0000-0000-000005860000}"/>
    <cellStyle name="Normal 4 24 3 2 2 2" xfId="26968" xr:uid="{00000000-0005-0000-0000-000006860000}"/>
    <cellStyle name="Normal 4 24 3 2 2 2 2" xfId="37088" xr:uid="{00000000-0005-0000-0000-000007860000}"/>
    <cellStyle name="Normal 4 24 3 2 2 3" xfId="32756" xr:uid="{00000000-0005-0000-0000-000008860000}"/>
    <cellStyle name="Normal 4 24 3 2 3" xfId="24893" xr:uid="{00000000-0005-0000-0000-000009860000}"/>
    <cellStyle name="Normal 4 24 3 2 3 2" xfId="35023" xr:uid="{00000000-0005-0000-0000-00000A860000}"/>
    <cellStyle name="Normal 4 24 3 2 4" xfId="29880" xr:uid="{00000000-0005-0000-0000-00000B860000}"/>
    <cellStyle name="Normal 4 24 3 3" xfId="20575" xr:uid="{00000000-0005-0000-0000-00000C860000}"/>
    <cellStyle name="Normal 4 24 3 3 2" xfId="25757" xr:uid="{00000000-0005-0000-0000-00000D860000}"/>
    <cellStyle name="Normal 4 24 3 3 2 2" xfId="35878" xr:uid="{00000000-0005-0000-0000-00000E860000}"/>
    <cellStyle name="Normal 4 24 3 3 3" xfId="30782" xr:uid="{00000000-0005-0000-0000-00000F860000}"/>
    <cellStyle name="Normal 4 24 3 4" xfId="23657" xr:uid="{00000000-0005-0000-0000-000010860000}"/>
    <cellStyle name="Normal 4 24 3 4 2" xfId="33810" xr:uid="{00000000-0005-0000-0000-000011860000}"/>
    <cellStyle name="Normal 4 24 3 5" xfId="27873" xr:uid="{00000000-0005-0000-0000-000012860000}"/>
    <cellStyle name="Normal 4 24 3 6" xfId="46028" xr:uid="{00000000-0005-0000-0000-000013860000}"/>
    <cellStyle name="Normal 4 24 4" xfId="3627" xr:uid="{00000000-0005-0000-0000-000014860000}"/>
    <cellStyle name="Normal 4 24 4 2" xfId="19472" xr:uid="{00000000-0005-0000-0000-000015860000}"/>
    <cellStyle name="Normal 4 24 4 2 2" xfId="22401" xr:uid="{00000000-0005-0000-0000-000016860000}"/>
    <cellStyle name="Normal 4 24 4 2 2 2" xfId="26788" xr:uid="{00000000-0005-0000-0000-000017860000}"/>
    <cellStyle name="Normal 4 24 4 2 2 2 2" xfId="36908" xr:uid="{00000000-0005-0000-0000-000018860000}"/>
    <cellStyle name="Normal 4 24 4 2 2 3" xfId="32576" xr:uid="{00000000-0005-0000-0000-000019860000}"/>
    <cellStyle name="Normal 4 24 4 2 3" xfId="24713" xr:uid="{00000000-0005-0000-0000-00001A860000}"/>
    <cellStyle name="Normal 4 24 4 2 3 2" xfId="34843" xr:uid="{00000000-0005-0000-0000-00001B860000}"/>
    <cellStyle name="Normal 4 24 4 2 4" xfId="29700" xr:uid="{00000000-0005-0000-0000-00001C860000}"/>
    <cellStyle name="Normal 4 24 4 3" xfId="21032" xr:uid="{00000000-0005-0000-0000-00001D860000}"/>
    <cellStyle name="Normal 4 24 4 3 2" xfId="26213" xr:uid="{00000000-0005-0000-0000-00001E860000}"/>
    <cellStyle name="Normal 4 24 4 3 2 2" xfId="36334" xr:uid="{00000000-0005-0000-0000-00001F860000}"/>
    <cellStyle name="Normal 4 24 4 3 3" xfId="31238" xr:uid="{00000000-0005-0000-0000-000020860000}"/>
    <cellStyle name="Normal 4 24 4 4" xfId="24120" xr:uid="{00000000-0005-0000-0000-000021860000}"/>
    <cellStyle name="Normal 4 24 4 4 2" xfId="34267" xr:uid="{00000000-0005-0000-0000-000022860000}"/>
    <cellStyle name="Normal 4 24 4 5" xfId="28344" xr:uid="{00000000-0005-0000-0000-000023860000}"/>
    <cellStyle name="Normal 4 24 5" xfId="3628" xr:uid="{00000000-0005-0000-0000-000024860000}"/>
    <cellStyle name="Normal 4 24 5 2" xfId="19999" xr:uid="{00000000-0005-0000-0000-000025860000}"/>
    <cellStyle name="Normal 4 24 5 2 2" xfId="22928" xr:uid="{00000000-0005-0000-0000-000026860000}"/>
    <cellStyle name="Normal 4 24 5 2 2 2" xfId="27315" xr:uid="{00000000-0005-0000-0000-000027860000}"/>
    <cellStyle name="Normal 4 24 5 2 2 2 2" xfId="37435" xr:uid="{00000000-0005-0000-0000-000028860000}"/>
    <cellStyle name="Normal 4 24 5 2 2 3" xfId="33103" xr:uid="{00000000-0005-0000-0000-000029860000}"/>
    <cellStyle name="Normal 4 24 5 2 3" xfId="25240" xr:uid="{00000000-0005-0000-0000-00002A860000}"/>
    <cellStyle name="Normal 4 24 5 2 3 2" xfId="35370" xr:uid="{00000000-0005-0000-0000-00002B860000}"/>
    <cellStyle name="Normal 4 24 5 2 4" xfId="30227" xr:uid="{00000000-0005-0000-0000-00002C860000}"/>
    <cellStyle name="Normal 4 24 5 3" xfId="21033" xr:uid="{00000000-0005-0000-0000-00002D860000}"/>
    <cellStyle name="Normal 4 24 5 3 2" xfId="26214" xr:uid="{00000000-0005-0000-0000-00002E860000}"/>
    <cellStyle name="Normal 4 24 5 3 2 2" xfId="36335" xr:uid="{00000000-0005-0000-0000-00002F860000}"/>
    <cellStyle name="Normal 4 24 5 3 3" xfId="31239" xr:uid="{00000000-0005-0000-0000-000030860000}"/>
    <cellStyle name="Normal 4 24 5 4" xfId="24121" xr:uid="{00000000-0005-0000-0000-000031860000}"/>
    <cellStyle name="Normal 4 24 5 4 2" xfId="34268" xr:uid="{00000000-0005-0000-0000-000032860000}"/>
    <cellStyle name="Normal 4 24 5 5" xfId="28345" xr:uid="{00000000-0005-0000-0000-000033860000}"/>
    <cellStyle name="Normal 4 24 6" xfId="19120" xr:uid="{00000000-0005-0000-0000-000034860000}"/>
    <cellStyle name="Normal 4 24 6 2" xfId="22062" xr:uid="{00000000-0005-0000-0000-000035860000}"/>
    <cellStyle name="Normal 4 24 6 2 2" xfId="26451" xr:uid="{00000000-0005-0000-0000-000036860000}"/>
    <cellStyle name="Normal 4 24 6 2 2 2" xfId="36571" xr:uid="{00000000-0005-0000-0000-000037860000}"/>
    <cellStyle name="Normal 4 24 6 2 3" xfId="32238" xr:uid="{00000000-0005-0000-0000-000038860000}"/>
    <cellStyle name="Normal 4 24 6 3" xfId="24374" xr:uid="{00000000-0005-0000-0000-000039860000}"/>
    <cellStyle name="Normal 4 24 6 3 2" xfId="34505" xr:uid="{00000000-0005-0000-0000-00003A860000}"/>
    <cellStyle name="Normal 4 24 6 4" xfId="29356" xr:uid="{00000000-0005-0000-0000-00003B860000}"/>
    <cellStyle name="Normal 4 24 7" xfId="20235" xr:uid="{00000000-0005-0000-0000-00003C860000}"/>
    <cellStyle name="Normal 4 24 7 2" xfId="25417" xr:uid="{00000000-0005-0000-0000-00003D860000}"/>
    <cellStyle name="Normal 4 24 7 2 2" xfId="35538" xr:uid="{00000000-0005-0000-0000-00003E860000}"/>
    <cellStyle name="Normal 4 24 7 3" xfId="30442" xr:uid="{00000000-0005-0000-0000-00003F860000}"/>
    <cellStyle name="Normal 4 24 8" xfId="23141" xr:uid="{00000000-0005-0000-0000-000040860000}"/>
    <cellStyle name="Normal 4 24 8 2" xfId="33306" xr:uid="{00000000-0005-0000-0000-000041860000}"/>
    <cellStyle name="Normal 4 24 9" xfId="23305" xr:uid="{00000000-0005-0000-0000-000042860000}"/>
    <cellStyle name="Normal 4 24 9 2" xfId="33469" xr:uid="{00000000-0005-0000-0000-000043860000}"/>
    <cellStyle name="Normal 4 25" xfId="2355" xr:uid="{00000000-0005-0000-0000-000044860000}"/>
    <cellStyle name="Normal 4 25 10" xfId="27514" xr:uid="{00000000-0005-0000-0000-000045860000}"/>
    <cellStyle name="Normal 4 25 11" xfId="37655" xr:uid="{00000000-0005-0000-0000-000046860000}"/>
    <cellStyle name="Normal 4 25 12" xfId="37840" xr:uid="{00000000-0005-0000-0000-000047860000}"/>
    <cellStyle name="Normal 4 25 13" xfId="41819" xr:uid="{00000000-0005-0000-0000-000048860000}"/>
    <cellStyle name="Normal 4 25 2" xfId="3084" xr:uid="{00000000-0005-0000-0000-000049860000}"/>
    <cellStyle name="Normal 4 25 2 2" xfId="3629" xr:uid="{00000000-0005-0000-0000-00004A860000}"/>
    <cellStyle name="Normal 4 25 2 2 2" xfId="19829" xr:uid="{00000000-0005-0000-0000-00004B860000}"/>
    <cellStyle name="Normal 4 25 2 2 2 2" xfId="22758" xr:uid="{00000000-0005-0000-0000-00004C860000}"/>
    <cellStyle name="Normal 4 25 2 2 2 2 2" xfId="27145" xr:uid="{00000000-0005-0000-0000-00004D860000}"/>
    <cellStyle name="Normal 4 25 2 2 2 2 2 2" xfId="37265" xr:uid="{00000000-0005-0000-0000-00004E860000}"/>
    <cellStyle name="Normal 4 25 2 2 2 2 3" xfId="32933" xr:uid="{00000000-0005-0000-0000-00004F860000}"/>
    <cellStyle name="Normal 4 25 2 2 2 3" xfId="25070" xr:uid="{00000000-0005-0000-0000-000050860000}"/>
    <cellStyle name="Normal 4 25 2 2 2 3 2" xfId="35200" xr:uid="{00000000-0005-0000-0000-000051860000}"/>
    <cellStyle name="Normal 4 25 2 2 2 4" xfId="30057" xr:uid="{00000000-0005-0000-0000-000052860000}"/>
    <cellStyle name="Normal 4 25 2 2 3" xfId="21034" xr:uid="{00000000-0005-0000-0000-000053860000}"/>
    <cellStyle name="Normal 4 25 2 2 3 2" xfId="26215" xr:uid="{00000000-0005-0000-0000-000054860000}"/>
    <cellStyle name="Normal 4 25 2 2 3 2 2" xfId="36336" xr:uid="{00000000-0005-0000-0000-000055860000}"/>
    <cellStyle name="Normal 4 25 2 2 3 3" xfId="31240" xr:uid="{00000000-0005-0000-0000-000056860000}"/>
    <cellStyle name="Normal 4 25 2 2 4" xfId="24122" xr:uid="{00000000-0005-0000-0000-000057860000}"/>
    <cellStyle name="Normal 4 25 2 2 4 2" xfId="34269" xr:uid="{00000000-0005-0000-0000-000058860000}"/>
    <cellStyle name="Normal 4 25 2 2 5" xfId="28346" xr:uid="{00000000-0005-0000-0000-000059860000}"/>
    <cellStyle name="Normal 4 25 2 3" xfId="19301" xr:uid="{00000000-0005-0000-0000-00005A860000}"/>
    <cellStyle name="Normal 4 25 2 3 2" xfId="22232" xr:uid="{00000000-0005-0000-0000-00005B860000}"/>
    <cellStyle name="Normal 4 25 2 3 2 2" xfId="26619" xr:uid="{00000000-0005-0000-0000-00005C860000}"/>
    <cellStyle name="Normal 4 25 2 3 2 2 2" xfId="36739" xr:uid="{00000000-0005-0000-0000-00005D860000}"/>
    <cellStyle name="Normal 4 25 2 3 2 3" xfId="32407" xr:uid="{00000000-0005-0000-0000-00005E860000}"/>
    <cellStyle name="Normal 4 25 2 3 3" xfId="24544" xr:uid="{00000000-0005-0000-0000-00005F860000}"/>
    <cellStyle name="Normal 4 25 2 3 3 2" xfId="34674" xr:uid="{00000000-0005-0000-0000-000060860000}"/>
    <cellStyle name="Normal 4 25 2 3 4" xfId="29530" xr:uid="{00000000-0005-0000-0000-000061860000}"/>
    <cellStyle name="Normal 4 25 2 4" xfId="20576" xr:uid="{00000000-0005-0000-0000-000062860000}"/>
    <cellStyle name="Normal 4 25 2 4 2" xfId="25758" xr:uid="{00000000-0005-0000-0000-000063860000}"/>
    <cellStyle name="Normal 4 25 2 4 2 2" xfId="35879" xr:uid="{00000000-0005-0000-0000-000064860000}"/>
    <cellStyle name="Normal 4 25 2 4 3" xfId="30783" xr:uid="{00000000-0005-0000-0000-000065860000}"/>
    <cellStyle name="Normal 4 25 2 5" xfId="23658" xr:uid="{00000000-0005-0000-0000-000066860000}"/>
    <cellStyle name="Normal 4 25 2 5 2" xfId="33811" xr:uid="{00000000-0005-0000-0000-000067860000}"/>
    <cellStyle name="Normal 4 25 2 6" xfId="27874" xr:uid="{00000000-0005-0000-0000-000068860000}"/>
    <cellStyle name="Normal 4 25 2 7" xfId="45725" xr:uid="{00000000-0005-0000-0000-000069860000}"/>
    <cellStyle name="Normal 4 25 3" xfId="3085" xr:uid="{00000000-0005-0000-0000-00006A860000}"/>
    <cellStyle name="Normal 4 25 3 2" xfId="19653" xr:uid="{00000000-0005-0000-0000-00006B860000}"/>
    <cellStyle name="Normal 4 25 3 2 2" xfId="22582" xr:uid="{00000000-0005-0000-0000-00006C860000}"/>
    <cellStyle name="Normal 4 25 3 2 2 2" xfId="26969" xr:uid="{00000000-0005-0000-0000-00006D860000}"/>
    <cellStyle name="Normal 4 25 3 2 2 2 2" xfId="37089" xr:uid="{00000000-0005-0000-0000-00006E860000}"/>
    <cellStyle name="Normal 4 25 3 2 2 3" xfId="32757" xr:uid="{00000000-0005-0000-0000-00006F860000}"/>
    <cellStyle name="Normal 4 25 3 2 3" xfId="24894" xr:uid="{00000000-0005-0000-0000-000070860000}"/>
    <cellStyle name="Normal 4 25 3 2 3 2" xfId="35024" xr:uid="{00000000-0005-0000-0000-000071860000}"/>
    <cellStyle name="Normal 4 25 3 2 4" xfId="29881" xr:uid="{00000000-0005-0000-0000-000072860000}"/>
    <cellStyle name="Normal 4 25 3 3" xfId="20577" xr:uid="{00000000-0005-0000-0000-000073860000}"/>
    <cellStyle name="Normal 4 25 3 3 2" xfId="25759" xr:uid="{00000000-0005-0000-0000-000074860000}"/>
    <cellStyle name="Normal 4 25 3 3 2 2" xfId="35880" xr:uid="{00000000-0005-0000-0000-000075860000}"/>
    <cellStyle name="Normal 4 25 3 3 3" xfId="30784" xr:uid="{00000000-0005-0000-0000-000076860000}"/>
    <cellStyle name="Normal 4 25 3 4" xfId="23659" xr:uid="{00000000-0005-0000-0000-000077860000}"/>
    <cellStyle name="Normal 4 25 3 4 2" xfId="33812" xr:uid="{00000000-0005-0000-0000-000078860000}"/>
    <cellStyle name="Normal 4 25 3 5" xfId="27875" xr:uid="{00000000-0005-0000-0000-000079860000}"/>
    <cellStyle name="Normal 4 25 3 6" xfId="46029" xr:uid="{00000000-0005-0000-0000-00007A860000}"/>
    <cellStyle name="Normal 4 25 4" xfId="3630" xr:uid="{00000000-0005-0000-0000-00007B860000}"/>
    <cellStyle name="Normal 4 25 4 2" xfId="19473" xr:uid="{00000000-0005-0000-0000-00007C860000}"/>
    <cellStyle name="Normal 4 25 4 2 2" xfId="22402" xr:uid="{00000000-0005-0000-0000-00007D860000}"/>
    <cellStyle name="Normal 4 25 4 2 2 2" xfId="26789" xr:uid="{00000000-0005-0000-0000-00007E860000}"/>
    <cellStyle name="Normal 4 25 4 2 2 2 2" xfId="36909" xr:uid="{00000000-0005-0000-0000-00007F860000}"/>
    <cellStyle name="Normal 4 25 4 2 2 3" xfId="32577" xr:uid="{00000000-0005-0000-0000-000080860000}"/>
    <cellStyle name="Normal 4 25 4 2 3" xfId="24714" xr:uid="{00000000-0005-0000-0000-000081860000}"/>
    <cellStyle name="Normal 4 25 4 2 3 2" xfId="34844" xr:uid="{00000000-0005-0000-0000-000082860000}"/>
    <cellStyle name="Normal 4 25 4 2 4" xfId="29701" xr:uid="{00000000-0005-0000-0000-000083860000}"/>
    <cellStyle name="Normal 4 25 4 3" xfId="21035" xr:uid="{00000000-0005-0000-0000-000084860000}"/>
    <cellStyle name="Normal 4 25 4 3 2" xfId="26216" xr:uid="{00000000-0005-0000-0000-000085860000}"/>
    <cellStyle name="Normal 4 25 4 3 2 2" xfId="36337" xr:uid="{00000000-0005-0000-0000-000086860000}"/>
    <cellStyle name="Normal 4 25 4 3 3" xfId="31241" xr:uid="{00000000-0005-0000-0000-000087860000}"/>
    <cellStyle name="Normal 4 25 4 4" xfId="24123" xr:uid="{00000000-0005-0000-0000-000088860000}"/>
    <cellStyle name="Normal 4 25 4 4 2" xfId="34270" xr:uid="{00000000-0005-0000-0000-000089860000}"/>
    <cellStyle name="Normal 4 25 4 5" xfId="28347" xr:uid="{00000000-0005-0000-0000-00008A860000}"/>
    <cellStyle name="Normal 4 25 5" xfId="3631" xr:uid="{00000000-0005-0000-0000-00008B860000}"/>
    <cellStyle name="Normal 4 25 5 2" xfId="20000" xr:uid="{00000000-0005-0000-0000-00008C860000}"/>
    <cellStyle name="Normal 4 25 5 2 2" xfId="22929" xr:uid="{00000000-0005-0000-0000-00008D860000}"/>
    <cellStyle name="Normal 4 25 5 2 2 2" xfId="27316" xr:uid="{00000000-0005-0000-0000-00008E860000}"/>
    <cellStyle name="Normal 4 25 5 2 2 2 2" xfId="37436" xr:uid="{00000000-0005-0000-0000-00008F860000}"/>
    <cellStyle name="Normal 4 25 5 2 2 3" xfId="33104" xr:uid="{00000000-0005-0000-0000-000090860000}"/>
    <cellStyle name="Normal 4 25 5 2 3" xfId="25241" xr:uid="{00000000-0005-0000-0000-000091860000}"/>
    <cellStyle name="Normal 4 25 5 2 3 2" xfId="35371" xr:uid="{00000000-0005-0000-0000-000092860000}"/>
    <cellStyle name="Normal 4 25 5 2 4" xfId="30228" xr:uid="{00000000-0005-0000-0000-000093860000}"/>
    <cellStyle name="Normal 4 25 5 3" xfId="21036" xr:uid="{00000000-0005-0000-0000-000094860000}"/>
    <cellStyle name="Normal 4 25 5 3 2" xfId="26217" xr:uid="{00000000-0005-0000-0000-000095860000}"/>
    <cellStyle name="Normal 4 25 5 3 2 2" xfId="36338" xr:uid="{00000000-0005-0000-0000-000096860000}"/>
    <cellStyle name="Normal 4 25 5 3 3" xfId="31242" xr:uid="{00000000-0005-0000-0000-000097860000}"/>
    <cellStyle name="Normal 4 25 5 4" xfId="24124" xr:uid="{00000000-0005-0000-0000-000098860000}"/>
    <cellStyle name="Normal 4 25 5 4 2" xfId="34271" xr:uid="{00000000-0005-0000-0000-000099860000}"/>
    <cellStyle name="Normal 4 25 5 5" xfId="28348" xr:uid="{00000000-0005-0000-0000-00009A860000}"/>
    <cellStyle name="Normal 4 25 6" xfId="19121" xr:uid="{00000000-0005-0000-0000-00009B860000}"/>
    <cellStyle name="Normal 4 25 6 2" xfId="22063" xr:uid="{00000000-0005-0000-0000-00009C860000}"/>
    <cellStyle name="Normal 4 25 6 2 2" xfId="26452" xr:uid="{00000000-0005-0000-0000-00009D860000}"/>
    <cellStyle name="Normal 4 25 6 2 2 2" xfId="36572" xr:uid="{00000000-0005-0000-0000-00009E860000}"/>
    <cellStyle name="Normal 4 25 6 2 3" xfId="32239" xr:uid="{00000000-0005-0000-0000-00009F860000}"/>
    <cellStyle name="Normal 4 25 6 3" xfId="24375" xr:uid="{00000000-0005-0000-0000-0000A0860000}"/>
    <cellStyle name="Normal 4 25 6 3 2" xfId="34506" xr:uid="{00000000-0005-0000-0000-0000A1860000}"/>
    <cellStyle name="Normal 4 25 6 4" xfId="29357" xr:uid="{00000000-0005-0000-0000-0000A2860000}"/>
    <cellStyle name="Normal 4 25 7" xfId="20236" xr:uid="{00000000-0005-0000-0000-0000A3860000}"/>
    <cellStyle name="Normal 4 25 7 2" xfId="25418" xr:uid="{00000000-0005-0000-0000-0000A4860000}"/>
    <cellStyle name="Normal 4 25 7 2 2" xfId="35539" xr:uid="{00000000-0005-0000-0000-0000A5860000}"/>
    <cellStyle name="Normal 4 25 7 3" xfId="30443" xr:uid="{00000000-0005-0000-0000-0000A6860000}"/>
    <cellStyle name="Normal 4 25 8" xfId="23142" xr:uid="{00000000-0005-0000-0000-0000A7860000}"/>
    <cellStyle name="Normal 4 25 8 2" xfId="33307" xr:uid="{00000000-0005-0000-0000-0000A8860000}"/>
    <cellStyle name="Normal 4 25 9" xfId="23306" xr:uid="{00000000-0005-0000-0000-0000A9860000}"/>
    <cellStyle name="Normal 4 25 9 2" xfId="33470" xr:uid="{00000000-0005-0000-0000-0000AA860000}"/>
    <cellStyle name="Normal 4 26" xfId="2356" xr:uid="{00000000-0005-0000-0000-0000AB860000}"/>
    <cellStyle name="Normal 4 26 10" xfId="27515" xr:uid="{00000000-0005-0000-0000-0000AC860000}"/>
    <cellStyle name="Normal 4 26 11" xfId="37656" xr:uid="{00000000-0005-0000-0000-0000AD860000}"/>
    <cellStyle name="Normal 4 26 12" xfId="37841" xr:uid="{00000000-0005-0000-0000-0000AE860000}"/>
    <cellStyle name="Normal 4 26 13" xfId="41820" xr:uid="{00000000-0005-0000-0000-0000AF860000}"/>
    <cellStyle name="Normal 4 26 2" xfId="3086" xr:uid="{00000000-0005-0000-0000-0000B0860000}"/>
    <cellStyle name="Normal 4 26 2 2" xfId="3632" xr:uid="{00000000-0005-0000-0000-0000B1860000}"/>
    <cellStyle name="Normal 4 26 2 2 2" xfId="19830" xr:uid="{00000000-0005-0000-0000-0000B2860000}"/>
    <cellStyle name="Normal 4 26 2 2 2 2" xfId="22759" xr:uid="{00000000-0005-0000-0000-0000B3860000}"/>
    <cellStyle name="Normal 4 26 2 2 2 2 2" xfId="27146" xr:uid="{00000000-0005-0000-0000-0000B4860000}"/>
    <cellStyle name="Normal 4 26 2 2 2 2 2 2" xfId="37266" xr:uid="{00000000-0005-0000-0000-0000B5860000}"/>
    <cellStyle name="Normal 4 26 2 2 2 2 3" xfId="32934" xr:uid="{00000000-0005-0000-0000-0000B6860000}"/>
    <cellStyle name="Normal 4 26 2 2 2 3" xfId="25071" xr:uid="{00000000-0005-0000-0000-0000B7860000}"/>
    <cellStyle name="Normal 4 26 2 2 2 3 2" xfId="35201" xr:uid="{00000000-0005-0000-0000-0000B8860000}"/>
    <cellStyle name="Normal 4 26 2 2 2 4" xfId="30058" xr:uid="{00000000-0005-0000-0000-0000B9860000}"/>
    <cellStyle name="Normal 4 26 2 2 3" xfId="21037" xr:uid="{00000000-0005-0000-0000-0000BA860000}"/>
    <cellStyle name="Normal 4 26 2 2 3 2" xfId="26218" xr:uid="{00000000-0005-0000-0000-0000BB860000}"/>
    <cellStyle name="Normal 4 26 2 2 3 2 2" xfId="36339" xr:uid="{00000000-0005-0000-0000-0000BC860000}"/>
    <cellStyle name="Normal 4 26 2 2 3 3" xfId="31243" xr:uid="{00000000-0005-0000-0000-0000BD860000}"/>
    <cellStyle name="Normal 4 26 2 2 4" xfId="24125" xr:uid="{00000000-0005-0000-0000-0000BE860000}"/>
    <cellStyle name="Normal 4 26 2 2 4 2" xfId="34272" xr:uid="{00000000-0005-0000-0000-0000BF860000}"/>
    <cellStyle name="Normal 4 26 2 2 5" xfId="28349" xr:uid="{00000000-0005-0000-0000-0000C0860000}"/>
    <cellStyle name="Normal 4 26 2 3" xfId="19302" xr:uid="{00000000-0005-0000-0000-0000C1860000}"/>
    <cellStyle name="Normal 4 26 2 3 2" xfId="22233" xr:uid="{00000000-0005-0000-0000-0000C2860000}"/>
    <cellStyle name="Normal 4 26 2 3 2 2" xfId="26620" xr:uid="{00000000-0005-0000-0000-0000C3860000}"/>
    <cellStyle name="Normal 4 26 2 3 2 2 2" xfId="36740" xr:uid="{00000000-0005-0000-0000-0000C4860000}"/>
    <cellStyle name="Normal 4 26 2 3 2 3" xfId="32408" xr:uid="{00000000-0005-0000-0000-0000C5860000}"/>
    <cellStyle name="Normal 4 26 2 3 3" xfId="24545" xr:uid="{00000000-0005-0000-0000-0000C6860000}"/>
    <cellStyle name="Normal 4 26 2 3 3 2" xfId="34675" xr:uid="{00000000-0005-0000-0000-0000C7860000}"/>
    <cellStyle name="Normal 4 26 2 3 4" xfId="29531" xr:uid="{00000000-0005-0000-0000-0000C8860000}"/>
    <cellStyle name="Normal 4 26 2 4" xfId="20578" xr:uid="{00000000-0005-0000-0000-0000C9860000}"/>
    <cellStyle name="Normal 4 26 2 4 2" xfId="25760" xr:uid="{00000000-0005-0000-0000-0000CA860000}"/>
    <cellStyle name="Normal 4 26 2 4 2 2" xfId="35881" xr:uid="{00000000-0005-0000-0000-0000CB860000}"/>
    <cellStyle name="Normal 4 26 2 4 3" xfId="30785" xr:uid="{00000000-0005-0000-0000-0000CC860000}"/>
    <cellStyle name="Normal 4 26 2 5" xfId="23660" xr:uid="{00000000-0005-0000-0000-0000CD860000}"/>
    <cellStyle name="Normal 4 26 2 5 2" xfId="33813" xr:uid="{00000000-0005-0000-0000-0000CE860000}"/>
    <cellStyle name="Normal 4 26 2 6" xfId="27876" xr:uid="{00000000-0005-0000-0000-0000CF860000}"/>
    <cellStyle name="Normal 4 26 2 7" xfId="45726" xr:uid="{00000000-0005-0000-0000-0000D0860000}"/>
    <cellStyle name="Normal 4 26 3" xfId="3087" xr:uid="{00000000-0005-0000-0000-0000D1860000}"/>
    <cellStyle name="Normal 4 26 3 2" xfId="19654" xr:uid="{00000000-0005-0000-0000-0000D2860000}"/>
    <cellStyle name="Normal 4 26 3 2 2" xfId="22583" xr:uid="{00000000-0005-0000-0000-0000D3860000}"/>
    <cellStyle name="Normal 4 26 3 2 2 2" xfId="26970" xr:uid="{00000000-0005-0000-0000-0000D4860000}"/>
    <cellStyle name="Normal 4 26 3 2 2 2 2" xfId="37090" xr:uid="{00000000-0005-0000-0000-0000D5860000}"/>
    <cellStyle name="Normal 4 26 3 2 2 3" xfId="32758" xr:uid="{00000000-0005-0000-0000-0000D6860000}"/>
    <cellStyle name="Normal 4 26 3 2 3" xfId="24895" xr:uid="{00000000-0005-0000-0000-0000D7860000}"/>
    <cellStyle name="Normal 4 26 3 2 3 2" xfId="35025" xr:uid="{00000000-0005-0000-0000-0000D8860000}"/>
    <cellStyle name="Normal 4 26 3 2 4" xfId="29882" xr:uid="{00000000-0005-0000-0000-0000D9860000}"/>
    <cellStyle name="Normal 4 26 3 3" xfId="20579" xr:uid="{00000000-0005-0000-0000-0000DA860000}"/>
    <cellStyle name="Normal 4 26 3 3 2" xfId="25761" xr:uid="{00000000-0005-0000-0000-0000DB860000}"/>
    <cellStyle name="Normal 4 26 3 3 2 2" xfId="35882" xr:uid="{00000000-0005-0000-0000-0000DC860000}"/>
    <cellStyle name="Normal 4 26 3 3 3" xfId="30786" xr:uid="{00000000-0005-0000-0000-0000DD860000}"/>
    <cellStyle name="Normal 4 26 3 4" xfId="23661" xr:uid="{00000000-0005-0000-0000-0000DE860000}"/>
    <cellStyle name="Normal 4 26 3 4 2" xfId="33814" xr:uid="{00000000-0005-0000-0000-0000DF860000}"/>
    <cellStyle name="Normal 4 26 3 5" xfId="27877" xr:uid="{00000000-0005-0000-0000-0000E0860000}"/>
    <cellStyle name="Normal 4 26 3 6" xfId="46030" xr:uid="{00000000-0005-0000-0000-0000E1860000}"/>
    <cellStyle name="Normal 4 26 4" xfId="3633" xr:uid="{00000000-0005-0000-0000-0000E2860000}"/>
    <cellStyle name="Normal 4 26 4 2" xfId="19474" xr:uid="{00000000-0005-0000-0000-0000E3860000}"/>
    <cellStyle name="Normal 4 26 4 2 2" xfId="22403" xr:uid="{00000000-0005-0000-0000-0000E4860000}"/>
    <cellStyle name="Normal 4 26 4 2 2 2" xfId="26790" xr:uid="{00000000-0005-0000-0000-0000E5860000}"/>
    <cellStyle name="Normal 4 26 4 2 2 2 2" xfId="36910" xr:uid="{00000000-0005-0000-0000-0000E6860000}"/>
    <cellStyle name="Normal 4 26 4 2 2 3" xfId="32578" xr:uid="{00000000-0005-0000-0000-0000E7860000}"/>
    <cellStyle name="Normal 4 26 4 2 3" xfId="24715" xr:uid="{00000000-0005-0000-0000-0000E8860000}"/>
    <cellStyle name="Normal 4 26 4 2 3 2" xfId="34845" xr:uid="{00000000-0005-0000-0000-0000E9860000}"/>
    <cellStyle name="Normal 4 26 4 2 4" xfId="29702" xr:uid="{00000000-0005-0000-0000-0000EA860000}"/>
    <cellStyle name="Normal 4 26 4 3" xfId="21038" xr:uid="{00000000-0005-0000-0000-0000EB860000}"/>
    <cellStyle name="Normal 4 26 4 3 2" xfId="26219" xr:uid="{00000000-0005-0000-0000-0000EC860000}"/>
    <cellStyle name="Normal 4 26 4 3 2 2" xfId="36340" xr:uid="{00000000-0005-0000-0000-0000ED860000}"/>
    <cellStyle name="Normal 4 26 4 3 3" xfId="31244" xr:uid="{00000000-0005-0000-0000-0000EE860000}"/>
    <cellStyle name="Normal 4 26 4 4" xfId="24126" xr:uid="{00000000-0005-0000-0000-0000EF860000}"/>
    <cellStyle name="Normal 4 26 4 4 2" xfId="34273" xr:uid="{00000000-0005-0000-0000-0000F0860000}"/>
    <cellStyle name="Normal 4 26 4 5" xfId="28350" xr:uid="{00000000-0005-0000-0000-0000F1860000}"/>
    <cellStyle name="Normal 4 26 5" xfId="3634" xr:uid="{00000000-0005-0000-0000-0000F2860000}"/>
    <cellStyle name="Normal 4 26 5 2" xfId="20001" xr:uid="{00000000-0005-0000-0000-0000F3860000}"/>
    <cellStyle name="Normal 4 26 5 2 2" xfId="22930" xr:uid="{00000000-0005-0000-0000-0000F4860000}"/>
    <cellStyle name="Normal 4 26 5 2 2 2" xfId="27317" xr:uid="{00000000-0005-0000-0000-0000F5860000}"/>
    <cellStyle name="Normal 4 26 5 2 2 2 2" xfId="37437" xr:uid="{00000000-0005-0000-0000-0000F6860000}"/>
    <cellStyle name="Normal 4 26 5 2 2 3" xfId="33105" xr:uid="{00000000-0005-0000-0000-0000F7860000}"/>
    <cellStyle name="Normal 4 26 5 2 3" xfId="25242" xr:uid="{00000000-0005-0000-0000-0000F8860000}"/>
    <cellStyle name="Normal 4 26 5 2 3 2" xfId="35372" xr:uid="{00000000-0005-0000-0000-0000F9860000}"/>
    <cellStyle name="Normal 4 26 5 2 4" xfId="30229" xr:uid="{00000000-0005-0000-0000-0000FA860000}"/>
    <cellStyle name="Normal 4 26 5 3" xfId="21039" xr:uid="{00000000-0005-0000-0000-0000FB860000}"/>
    <cellStyle name="Normal 4 26 5 3 2" xfId="26220" xr:uid="{00000000-0005-0000-0000-0000FC860000}"/>
    <cellStyle name="Normal 4 26 5 3 2 2" xfId="36341" xr:uid="{00000000-0005-0000-0000-0000FD860000}"/>
    <cellStyle name="Normal 4 26 5 3 3" xfId="31245" xr:uid="{00000000-0005-0000-0000-0000FE860000}"/>
    <cellStyle name="Normal 4 26 5 4" xfId="24127" xr:uid="{00000000-0005-0000-0000-0000FF860000}"/>
    <cellStyle name="Normal 4 26 5 4 2" xfId="34274" xr:uid="{00000000-0005-0000-0000-000000870000}"/>
    <cellStyle name="Normal 4 26 5 5" xfId="28351" xr:uid="{00000000-0005-0000-0000-000001870000}"/>
    <cellStyle name="Normal 4 26 6" xfId="19122" xr:uid="{00000000-0005-0000-0000-000002870000}"/>
    <cellStyle name="Normal 4 26 6 2" xfId="22064" xr:uid="{00000000-0005-0000-0000-000003870000}"/>
    <cellStyle name="Normal 4 26 6 2 2" xfId="26453" xr:uid="{00000000-0005-0000-0000-000004870000}"/>
    <cellStyle name="Normal 4 26 6 2 2 2" xfId="36573" xr:uid="{00000000-0005-0000-0000-000005870000}"/>
    <cellStyle name="Normal 4 26 6 2 3" xfId="32240" xr:uid="{00000000-0005-0000-0000-000006870000}"/>
    <cellStyle name="Normal 4 26 6 3" xfId="24376" xr:uid="{00000000-0005-0000-0000-000007870000}"/>
    <cellStyle name="Normal 4 26 6 3 2" xfId="34507" xr:uid="{00000000-0005-0000-0000-000008870000}"/>
    <cellStyle name="Normal 4 26 6 4" xfId="29358" xr:uid="{00000000-0005-0000-0000-000009870000}"/>
    <cellStyle name="Normal 4 26 7" xfId="20237" xr:uid="{00000000-0005-0000-0000-00000A870000}"/>
    <cellStyle name="Normal 4 26 7 2" xfId="25419" xr:uid="{00000000-0005-0000-0000-00000B870000}"/>
    <cellStyle name="Normal 4 26 7 2 2" xfId="35540" xr:uid="{00000000-0005-0000-0000-00000C870000}"/>
    <cellStyle name="Normal 4 26 7 3" xfId="30444" xr:uid="{00000000-0005-0000-0000-00000D870000}"/>
    <cellStyle name="Normal 4 26 8" xfId="23143" xr:uid="{00000000-0005-0000-0000-00000E870000}"/>
    <cellStyle name="Normal 4 26 8 2" xfId="33308" xr:uid="{00000000-0005-0000-0000-00000F870000}"/>
    <cellStyle name="Normal 4 26 9" xfId="23307" xr:uid="{00000000-0005-0000-0000-000010870000}"/>
    <cellStyle name="Normal 4 26 9 2" xfId="33471" xr:uid="{00000000-0005-0000-0000-000011870000}"/>
    <cellStyle name="Normal 4 27" xfId="2357" xr:uid="{00000000-0005-0000-0000-000012870000}"/>
    <cellStyle name="Normal 4 27 10" xfId="27516" xr:uid="{00000000-0005-0000-0000-000013870000}"/>
    <cellStyle name="Normal 4 27 11" xfId="37657" xr:uid="{00000000-0005-0000-0000-000014870000}"/>
    <cellStyle name="Normal 4 27 12" xfId="37842" xr:uid="{00000000-0005-0000-0000-000015870000}"/>
    <cellStyle name="Normal 4 27 13" xfId="41821" xr:uid="{00000000-0005-0000-0000-000016870000}"/>
    <cellStyle name="Normal 4 27 2" xfId="3088" xr:uid="{00000000-0005-0000-0000-000017870000}"/>
    <cellStyle name="Normal 4 27 2 2" xfId="3635" xr:uid="{00000000-0005-0000-0000-000018870000}"/>
    <cellStyle name="Normal 4 27 2 2 2" xfId="19831" xr:uid="{00000000-0005-0000-0000-000019870000}"/>
    <cellStyle name="Normal 4 27 2 2 2 2" xfId="22760" xr:uid="{00000000-0005-0000-0000-00001A870000}"/>
    <cellStyle name="Normal 4 27 2 2 2 2 2" xfId="27147" xr:uid="{00000000-0005-0000-0000-00001B870000}"/>
    <cellStyle name="Normal 4 27 2 2 2 2 2 2" xfId="37267" xr:uid="{00000000-0005-0000-0000-00001C870000}"/>
    <cellStyle name="Normal 4 27 2 2 2 2 3" xfId="32935" xr:uid="{00000000-0005-0000-0000-00001D870000}"/>
    <cellStyle name="Normal 4 27 2 2 2 3" xfId="25072" xr:uid="{00000000-0005-0000-0000-00001E870000}"/>
    <cellStyle name="Normal 4 27 2 2 2 3 2" xfId="35202" xr:uid="{00000000-0005-0000-0000-00001F870000}"/>
    <cellStyle name="Normal 4 27 2 2 2 4" xfId="30059" xr:uid="{00000000-0005-0000-0000-000020870000}"/>
    <cellStyle name="Normal 4 27 2 2 3" xfId="21040" xr:uid="{00000000-0005-0000-0000-000021870000}"/>
    <cellStyle name="Normal 4 27 2 2 3 2" xfId="26221" xr:uid="{00000000-0005-0000-0000-000022870000}"/>
    <cellStyle name="Normal 4 27 2 2 3 2 2" xfId="36342" xr:uid="{00000000-0005-0000-0000-000023870000}"/>
    <cellStyle name="Normal 4 27 2 2 3 3" xfId="31246" xr:uid="{00000000-0005-0000-0000-000024870000}"/>
    <cellStyle name="Normal 4 27 2 2 4" xfId="24128" xr:uid="{00000000-0005-0000-0000-000025870000}"/>
    <cellStyle name="Normal 4 27 2 2 4 2" xfId="34275" xr:uid="{00000000-0005-0000-0000-000026870000}"/>
    <cellStyle name="Normal 4 27 2 2 5" xfId="28352" xr:uid="{00000000-0005-0000-0000-000027870000}"/>
    <cellStyle name="Normal 4 27 2 3" xfId="19303" xr:uid="{00000000-0005-0000-0000-000028870000}"/>
    <cellStyle name="Normal 4 27 2 3 2" xfId="22234" xr:uid="{00000000-0005-0000-0000-000029870000}"/>
    <cellStyle name="Normal 4 27 2 3 2 2" xfId="26621" xr:uid="{00000000-0005-0000-0000-00002A870000}"/>
    <cellStyle name="Normal 4 27 2 3 2 2 2" xfId="36741" xr:uid="{00000000-0005-0000-0000-00002B870000}"/>
    <cellStyle name="Normal 4 27 2 3 2 3" xfId="32409" xr:uid="{00000000-0005-0000-0000-00002C870000}"/>
    <cellStyle name="Normal 4 27 2 3 3" xfId="24546" xr:uid="{00000000-0005-0000-0000-00002D870000}"/>
    <cellStyle name="Normal 4 27 2 3 3 2" xfId="34676" xr:uid="{00000000-0005-0000-0000-00002E870000}"/>
    <cellStyle name="Normal 4 27 2 3 4" xfId="29532" xr:uid="{00000000-0005-0000-0000-00002F870000}"/>
    <cellStyle name="Normal 4 27 2 4" xfId="20580" xr:uid="{00000000-0005-0000-0000-000030870000}"/>
    <cellStyle name="Normal 4 27 2 4 2" xfId="25762" xr:uid="{00000000-0005-0000-0000-000031870000}"/>
    <cellStyle name="Normal 4 27 2 4 2 2" xfId="35883" xr:uid="{00000000-0005-0000-0000-000032870000}"/>
    <cellStyle name="Normal 4 27 2 4 3" xfId="30787" xr:uid="{00000000-0005-0000-0000-000033870000}"/>
    <cellStyle name="Normal 4 27 2 5" xfId="23662" xr:uid="{00000000-0005-0000-0000-000034870000}"/>
    <cellStyle name="Normal 4 27 2 5 2" xfId="33815" xr:uid="{00000000-0005-0000-0000-000035870000}"/>
    <cellStyle name="Normal 4 27 2 6" xfId="27878" xr:uid="{00000000-0005-0000-0000-000036870000}"/>
    <cellStyle name="Normal 4 27 2 7" xfId="45727" xr:uid="{00000000-0005-0000-0000-000037870000}"/>
    <cellStyle name="Normal 4 27 3" xfId="3089" xr:uid="{00000000-0005-0000-0000-000038870000}"/>
    <cellStyle name="Normal 4 27 3 2" xfId="19655" xr:uid="{00000000-0005-0000-0000-000039870000}"/>
    <cellStyle name="Normal 4 27 3 2 2" xfId="22584" xr:uid="{00000000-0005-0000-0000-00003A870000}"/>
    <cellStyle name="Normal 4 27 3 2 2 2" xfId="26971" xr:uid="{00000000-0005-0000-0000-00003B870000}"/>
    <cellStyle name="Normal 4 27 3 2 2 2 2" xfId="37091" xr:uid="{00000000-0005-0000-0000-00003C870000}"/>
    <cellStyle name="Normal 4 27 3 2 2 3" xfId="32759" xr:uid="{00000000-0005-0000-0000-00003D870000}"/>
    <cellStyle name="Normal 4 27 3 2 3" xfId="24896" xr:uid="{00000000-0005-0000-0000-00003E870000}"/>
    <cellStyle name="Normal 4 27 3 2 3 2" xfId="35026" xr:uid="{00000000-0005-0000-0000-00003F870000}"/>
    <cellStyle name="Normal 4 27 3 2 4" xfId="29883" xr:uid="{00000000-0005-0000-0000-000040870000}"/>
    <cellStyle name="Normal 4 27 3 3" xfId="20581" xr:uid="{00000000-0005-0000-0000-000041870000}"/>
    <cellStyle name="Normal 4 27 3 3 2" xfId="25763" xr:uid="{00000000-0005-0000-0000-000042870000}"/>
    <cellStyle name="Normal 4 27 3 3 2 2" xfId="35884" xr:uid="{00000000-0005-0000-0000-000043870000}"/>
    <cellStyle name="Normal 4 27 3 3 3" xfId="30788" xr:uid="{00000000-0005-0000-0000-000044870000}"/>
    <cellStyle name="Normal 4 27 3 4" xfId="23663" xr:uid="{00000000-0005-0000-0000-000045870000}"/>
    <cellStyle name="Normal 4 27 3 4 2" xfId="33816" xr:uid="{00000000-0005-0000-0000-000046870000}"/>
    <cellStyle name="Normal 4 27 3 5" xfId="27879" xr:uid="{00000000-0005-0000-0000-000047870000}"/>
    <cellStyle name="Normal 4 27 3 6" xfId="46031" xr:uid="{00000000-0005-0000-0000-000048870000}"/>
    <cellStyle name="Normal 4 27 4" xfId="3636" xr:uid="{00000000-0005-0000-0000-000049870000}"/>
    <cellStyle name="Normal 4 27 4 2" xfId="19475" xr:uid="{00000000-0005-0000-0000-00004A870000}"/>
    <cellStyle name="Normal 4 27 4 2 2" xfId="22404" xr:uid="{00000000-0005-0000-0000-00004B870000}"/>
    <cellStyle name="Normal 4 27 4 2 2 2" xfId="26791" xr:uid="{00000000-0005-0000-0000-00004C870000}"/>
    <cellStyle name="Normal 4 27 4 2 2 2 2" xfId="36911" xr:uid="{00000000-0005-0000-0000-00004D870000}"/>
    <cellStyle name="Normal 4 27 4 2 2 3" xfId="32579" xr:uid="{00000000-0005-0000-0000-00004E870000}"/>
    <cellStyle name="Normal 4 27 4 2 3" xfId="24716" xr:uid="{00000000-0005-0000-0000-00004F870000}"/>
    <cellStyle name="Normal 4 27 4 2 3 2" xfId="34846" xr:uid="{00000000-0005-0000-0000-000050870000}"/>
    <cellStyle name="Normal 4 27 4 2 4" xfId="29703" xr:uid="{00000000-0005-0000-0000-000051870000}"/>
    <cellStyle name="Normal 4 27 4 3" xfId="21041" xr:uid="{00000000-0005-0000-0000-000052870000}"/>
    <cellStyle name="Normal 4 27 4 3 2" xfId="26222" xr:uid="{00000000-0005-0000-0000-000053870000}"/>
    <cellStyle name="Normal 4 27 4 3 2 2" xfId="36343" xr:uid="{00000000-0005-0000-0000-000054870000}"/>
    <cellStyle name="Normal 4 27 4 3 3" xfId="31247" xr:uid="{00000000-0005-0000-0000-000055870000}"/>
    <cellStyle name="Normal 4 27 4 4" xfId="24129" xr:uid="{00000000-0005-0000-0000-000056870000}"/>
    <cellStyle name="Normal 4 27 4 4 2" xfId="34276" xr:uid="{00000000-0005-0000-0000-000057870000}"/>
    <cellStyle name="Normal 4 27 4 5" xfId="28353" xr:uid="{00000000-0005-0000-0000-000058870000}"/>
    <cellStyle name="Normal 4 27 5" xfId="3637" xr:uid="{00000000-0005-0000-0000-000059870000}"/>
    <cellStyle name="Normal 4 27 5 2" xfId="20002" xr:uid="{00000000-0005-0000-0000-00005A870000}"/>
    <cellStyle name="Normal 4 27 5 2 2" xfId="22931" xr:uid="{00000000-0005-0000-0000-00005B870000}"/>
    <cellStyle name="Normal 4 27 5 2 2 2" xfId="27318" xr:uid="{00000000-0005-0000-0000-00005C870000}"/>
    <cellStyle name="Normal 4 27 5 2 2 2 2" xfId="37438" xr:uid="{00000000-0005-0000-0000-00005D870000}"/>
    <cellStyle name="Normal 4 27 5 2 2 3" xfId="33106" xr:uid="{00000000-0005-0000-0000-00005E870000}"/>
    <cellStyle name="Normal 4 27 5 2 3" xfId="25243" xr:uid="{00000000-0005-0000-0000-00005F870000}"/>
    <cellStyle name="Normal 4 27 5 2 3 2" xfId="35373" xr:uid="{00000000-0005-0000-0000-000060870000}"/>
    <cellStyle name="Normal 4 27 5 2 4" xfId="30230" xr:uid="{00000000-0005-0000-0000-000061870000}"/>
    <cellStyle name="Normal 4 27 5 3" xfId="21042" xr:uid="{00000000-0005-0000-0000-000062870000}"/>
    <cellStyle name="Normal 4 27 5 3 2" xfId="26223" xr:uid="{00000000-0005-0000-0000-000063870000}"/>
    <cellStyle name="Normal 4 27 5 3 2 2" xfId="36344" xr:uid="{00000000-0005-0000-0000-000064870000}"/>
    <cellStyle name="Normal 4 27 5 3 3" xfId="31248" xr:uid="{00000000-0005-0000-0000-000065870000}"/>
    <cellStyle name="Normal 4 27 5 4" xfId="24130" xr:uid="{00000000-0005-0000-0000-000066870000}"/>
    <cellStyle name="Normal 4 27 5 4 2" xfId="34277" xr:uid="{00000000-0005-0000-0000-000067870000}"/>
    <cellStyle name="Normal 4 27 5 5" xfId="28354" xr:uid="{00000000-0005-0000-0000-000068870000}"/>
    <cellStyle name="Normal 4 27 6" xfId="19123" xr:uid="{00000000-0005-0000-0000-000069870000}"/>
    <cellStyle name="Normal 4 27 6 2" xfId="22065" xr:uid="{00000000-0005-0000-0000-00006A870000}"/>
    <cellStyle name="Normal 4 27 6 2 2" xfId="26454" xr:uid="{00000000-0005-0000-0000-00006B870000}"/>
    <cellStyle name="Normal 4 27 6 2 2 2" xfId="36574" xr:uid="{00000000-0005-0000-0000-00006C870000}"/>
    <cellStyle name="Normal 4 27 6 2 3" xfId="32241" xr:uid="{00000000-0005-0000-0000-00006D870000}"/>
    <cellStyle name="Normal 4 27 6 3" xfId="24377" xr:uid="{00000000-0005-0000-0000-00006E870000}"/>
    <cellStyle name="Normal 4 27 6 3 2" xfId="34508" xr:uid="{00000000-0005-0000-0000-00006F870000}"/>
    <cellStyle name="Normal 4 27 6 4" xfId="29359" xr:uid="{00000000-0005-0000-0000-000070870000}"/>
    <cellStyle name="Normal 4 27 7" xfId="20238" xr:uid="{00000000-0005-0000-0000-000071870000}"/>
    <cellStyle name="Normal 4 27 7 2" xfId="25420" xr:uid="{00000000-0005-0000-0000-000072870000}"/>
    <cellStyle name="Normal 4 27 7 2 2" xfId="35541" xr:uid="{00000000-0005-0000-0000-000073870000}"/>
    <cellStyle name="Normal 4 27 7 3" xfId="30445" xr:uid="{00000000-0005-0000-0000-000074870000}"/>
    <cellStyle name="Normal 4 27 8" xfId="23144" xr:uid="{00000000-0005-0000-0000-000075870000}"/>
    <cellStyle name="Normal 4 27 8 2" xfId="33309" xr:uid="{00000000-0005-0000-0000-000076870000}"/>
    <cellStyle name="Normal 4 27 9" xfId="23308" xr:uid="{00000000-0005-0000-0000-000077870000}"/>
    <cellStyle name="Normal 4 27 9 2" xfId="33472" xr:uid="{00000000-0005-0000-0000-000078870000}"/>
    <cellStyle name="Normal 4 28" xfId="2358" xr:uid="{00000000-0005-0000-0000-000079870000}"/>
    <cellStyle name="Normal 4 28 10" xfId="27517" xr:uid="{00000000-0005-0000-0000-00007A870000}"/>
    <cellStyle name="Normal 4 28 11" xfId="37658" xr:uid="{00000000-0005-0000-0000-00007B870000}"/>
    <cellStyle name="Normal 4 28 12" xfId="37843" xr:uid="{00000000-0005-0000-0000-00007C870000}"/>
    <cellStyle name="Normal 4 28 13" xfId="41822" xr:uid="{00000000-0005-0000-0000-00007D870000}"/>
    <cellStyle name="Normal 4 28 2" xfId="3090" xr:uid="{00000000-0005-0000-0000-00007E870000}"/>
    <cellStyle name="Normal 4 28 2 2" xfId="3638" xr:uid="{00000000-0005-0000-0000-00007F870000}"/>
    <cellStyle name="Normal 4 28 2 2 2" xfId="19832" xr:uid="{00000000-0005-0000-0000-000080870000}"/>
    <cellStyle name="Normal 4 28 2 2 2 2" xfId="22761" xr:uid="{00000000-0005-0000-0000-000081870000}"/>
    <cellStyle name="Normal 4 28 2 2 2 2 2" xfId="27148" xr:uid="{00000000-0005-0000-0000-000082870000}"/>
    <cellStyle name="Normal 4 28 2 2 2 2 2 2" xfId="37268" xr:uid="{00000000-0005-0000-0000-000083870000}"/>
    <cellStyle name="Normal 4 28 2 2 2 2 3" xfId="32936" xr:uid="{00000000-0005-0000-0000-000084870000}"/>
    <cellStyle name="Normal 4 28 2 2 2 3" xfId="25073" xr:uid="{00000000-0005-0000-0000-000085870000}"/>
    <cellStyle name="Normal 4 28 2 2 2 3 2" xfId="35203" xr:uid="{00000000-0005-0000-0000-000086870000}"/>
    <cellStyle name="Normal 4 28 2 2 2 4" xfId="30060" xr:uid="{00000000-0005-0000-0000-000087870000}"/>
    <cellStyle name="Normal 4 28 2 2 3" xfId="21043" xr:uid="{00000000-0005-0000-0000-000088870000}"/>
    <cellStyle name="Normal 4 28 2 2 3 2" xfId="26224" xr:uid="{00000000-0005-0000-0000-000089870000}"/>
    <cellStyle name="Normal 4 28 2 2 3 2 2" xfId="36345" xr:uid="{00000000-0005-0000-0000-00008A870000}"/>
    <cellStyle name="Normal 4 28 2 2 3 3" xfId="31249" xr:uid="{00000000-0005-0000-0000-00008B870000}"/>
    <cellStyle name="Normal 4 28 2 2 4" xfId="24131" xr:uid="{00000000-0005-0000-0000-00008C870000}"/>
    <cellStyle name="Normal 4 28 2 2 4 2" xfId="34278" xr:uid="{00000000-0005-0000-0000-00008D870000}"/>
    <cellStyle name="Normal 4 28 2 2 5" xfId="28355" xr:uid="{00000000-0005-0000-0000-00008E870000}"/>
    <cellStyle name="Normal 4 28 2 3" xfId="19304" xr:uid="{00000000-0005-0000-0000-00008F870000}"/>
    <cellStyle name="Normal 4 28 2 3 2" xfId="22235" xr:uid="{00000000-0005-0000-0000-000090870000}"/>
    <cellStyle name="Normal 4 28 2 3 2 2" xfId="26622" xr:uid="{00000000-0005-0000-0000-000091870000}"/>
    <cellStyle name="Normal 4 28 2 3 2 2 2" xfId="36742" xr:uid="{00000000-0005-0000-0000-000092870000}"/>
    <cellStyle name="Normal 4 28 2 3 2 3" xfId="32410" xr:uid="{00000000-0005-0000-0000-000093870000}"/>
    <cellStyle name="Normal 4 28 2 3 3" xfId="24547" xr:uid="{00000000-0005-0000-0000-000094870000}"/>
    <cellStyle name="Normal 4 28 2 3 3 2" xfId="34677" xr:uid="{00000000-0005-0000-0000-000095870000}"/>
    <cellStyle name="Normal 4 28 2 3 4" xfId="29533" xr:uid="{00000000-0005-0000-0000-000096870000}"/>
    <cellStyle name="Normal 4 28 2 4" xfId="20582" xr:uid="{00000000-0005-0000-0000-000097870000}"/>
    <cellStyle name="Normal 4 28 2 4 2" xfId="25764" xr:uid="{00000000-0005-0000-0000-000098870000}"/>
    <cellStyle name="Normal 4 28 2 4 2 2" xfId="35885" xr:uid="{00000000-0005-0000-0000-000099870000}"/>
    <cellStyle name="Normal 4 28 2 4 3" xfId="30789" xr:uid="{00000000-0005-0000-0000-00009A870000}"/>
    <cellStyle name="Normal 4 28 2 5" xfId="23664" xr:uid="{00000000-0005-0000-0000-00009B870000}"/>
    <cellStyle name="Normal 4 28 2 5 2" xfId="33817" xr:uid="{00000000-0005-0000-0000-00009C870000}"/>
    <cellStyle name="Normal 4 28 2 6" xfId="27880" xr:uid="{00000000-0005-0000-0000-00009D870000}"/>
    <cellStyle name="Normal 4 28 2 7" xfId="45728" xr:uid="{00000000-0005-0000-0000-00009E870000}"/>
    <cellStyle name="Normal 4 28 3" xfId="3091" xr:uid="{00000000-0005-0000-0000-00009F870000}"/>
    <cellStyle name="Normal 4 28 3 2" xfId="19656" xr:uid="{00000000-0005-0000-0000-0000A0870000}"/>
    <cellStyle name="Normal 4 28 3 2 2" xfId="22585" xr:uid="{00000000-0005-0000-0000-0000A1870000}"/>
    <cellStyle name="Normal 4 28 3 2 2 2" xfId="26972" xr:uid="{00000000-0005-0000-0000-0000A2870000}"/>
    <cellStyle name="Normal 4 28 3 2 2 2 2" xfId="37092" xr:uid="{00000000-0005-0000-0000-0000A3870000}"/>
    <cellStyle name="Normal 4 28 3 2 2 3" xfId="32760" xr:uid="{00000000-0005-0000-0000-0000A4870000}"/>
    <cellStyle name="Normal 4 28 3 2 3" xfId="24897" xr:uid="{00000000-0005-0000-0000-0000A5870000}"/>
    <cellStyle name="Normal 4 28 3 2 3 2" xfId="35027" xr:uid="{00000000-0005-0000-0000-0000A6870000}"/>
    <cellStyle name="Normal 4 28 3 2 4" xfId="29884" xr:uid="{00000000-0005-0000-0000-0000A7870000}"/>
    <cellStyle name="Normal 4 28 3 3" xfId="20583" xr:uid="{00000000-0005-0000-0000-0000A8870000}"/>
    <cellStyle name="Normal 4 28 3 3 2" xfId="25765" xr:uid="{00000000-0005-0000-0000-0000A9870000}"/>
    <cellStyle name="Normal 4 28 3 3 2 2" xfId="35886" xr:uid="{00000000-0005-0000-0000-0000AA870000}"/>
    <cellStyle name="Normal 4 28 3 3 3" xfId="30790" xr:uid="{00000000-0005-0000-0000-0000AB870000}"/>
    <cellStyle name="Normal 4 28 3 4" xfId="23665" xr:uid="{00000000-0005-0000-0000-0000AC870000}"/>
    <cellStyle name="Normal 4 28 3 4 2" xfId="33818" xr:uid="{00000000-0005-0000-0000-0000AD870000}"/>
    <cellStyle name="Normal 4 28 3 5" xfId="27881" xr:uid="{00000000-0005-0000-0000-0000AE870000}"/>
    <cellStyle name="Normal 4 28 3 6" xfId="46032" xr:uid="{00000000-0005-0000-0000-0000AF870000}"/>
    <cellStyle name="Normal 4 28 4" xfId="3639" xr:uid="{00000000-0005-0000-0000-0000B0870000}"/>
    <cellStyle name="Normal 4 28 4 2" xfId="19476" xr:uid="{00000000-0005-0000-0000-0000B1870000}"/>
    <cellStyle name="Normal 4 28 4 2 2" xfId="22405" xr:uid="{00000000-0005-0000-0000-0000B2870000}"/>
    <cellStyle name="Normal 4 28 4 2 2 2" xfId="26792" xr:uid="{00000000-0005-0000-0000-0000B3870000}"/>
    <cellStyle name="Normal 4 28 4 2 2 2 2" xfId="36912" xr:uid="{00000000-0005-0000-0000-0000B4870000}"/>
    <cellStyle name="Normal 4 28 4 2 2 3" xfId="32580" xr:uid="{00000000-0005-0000-0000-0000B5870000}"/>
    <cellStyle name="Normal 4 28 4 2 3" xfId="24717" xr:uid="{00000000-0005-0000-0000-0000B6870000}"/>
    <cellStyle name="Normal 4 28 4 2 3 2" xfId="34847" xr:uid="{00000000-0005-0000-0000-0000B7870000}"/>
    <cellStyle name="Normal 4 28 4 2 4" xfId="29704" xr:uid="{00000000-0005-0000-0000-0000B8870000}"/>
    <cellStyle name="Normal 4 28 4 3" xfId="21044" xr:uid="{00000000-0005-0000-0000-0000B9870000}"/>
    <cellStyle name="Normal 4 28 4 3 2" xfId="26225" xr:uid="{00000000-0005-0000-0000-0000BA870000}"/>
    <cellStyle name="Normal 4 28 4 3 2 2" xfId="36346" xr:uid="{00000000-0005-0000-0000-0000BB870000}"/>
    <cellStyle name="Normal 4 28 4 3 3" xfId="31250" xr:uid="{00000000-0005-0000-0000-0000BC870000}"/>
    <cellStyle name="Normal 4 28 4 4" xfId="24132" xr:uid="{00000000-0005-0000-0000-0000BD870000}"/>
    <cellStyle name="Normal 4 28 4 4 2" xfId="34279" xr:uid="{00000000-0005-0000-0000-0000BE870000}"/>
    <cellStyle name="Normal 4 28 4 5" xfId="28356" xr:uid="{00000000-0005-0000-0000-0000BF870000}"/>
    <cellStyle name="Normal 4 28 5" xfId="3640" xr:uid="{00000000-0005-0000-0000-0000C0870000}"/>
    <cellStyle name="Normal 4 28 5 2" xfId="20003" xr:uid="{00000000-0005-0000-0000-0000C1870000}"/>
    <cellStyle name="Normal 4 28 5 2 2" xfId="22932" xr:uid="{00000000-0005-0000-0000-0000C2870000}"/>
    <cellStyle name="Normal 4 28 5 2 2 2" xfId="27319" xr:uid="{00000000-0005-0000-0000-0000C3870000}"/>
    <cellStyle name="Normal 4 28 5 2 2 2 2" xfId="37439" xr:uid="{00000000-0005-0000-0000-0000C4870000}"/>
    <cellStyle name="Normal 4 28 5 2 2 3" xfId="33107" xr:uid="{00000000-0005-0000-0000-0000C5870000}"/>
    <cellStyle name="Normal 4 28 5 2 3" xfId="25244" xr:uid="{00000000-0005-0000-0000-0000C6870000}"/>
    <cellStyle name="Normal 4 28 5 2 3 2" xfId="35374" xr:uid="{00000000-0005-0000-0000-0000C7870000}"/>
    <cellStyle name="Normal 4 28 5 2 4" xfId="30231" xr:uid="{00000000-0005-0000-0000-0000C8870000}"/>
    <cellStyle name="Normal 4 28 5 3" xfId="21045" xr:uid="{00000000-0005-0000-0000-0000C9870000}"/>
    <cellStyle name="Normal 4 28 5 3 2" xfId="26226" xr:uid="{00000000-0005-0000-0000-0000CA870000}"/>
    <cellStyle name="Normal 4 28 5 3 2 2" xfId="36347" xr:uid="{00000000-0005-0000-0000-0000CB870000}"/>
    <cellStyle name="Normal 4 28 5 3 3" xfId="31251" xr:uid="{00000000-0005-0000-0000-0000CC870000}"/>
    <cellStyle name="Normal 4 28 5 4" xfId="24133" xr:uid="{00000000-0005-0000-0000-0000CD870000}"/>
    <cellStyle name="Normal 4 28 5 4 2" xfId="34280" xr:uid="{00000000-0005-0000-0000-0000CE870000}"/>
    <cellStyle name="Normal 4 28 5 5" xfId="28357" xr:uid="{00000000-0005-0000-0000-0000CF870000}"/>
    <cellStyle name="Normal 4 28 6" xfId="19124" xr:uid="{00000000-0005-0000-0000-0000D0870000}"/>
    <cellStyle name="Normal 4 28 6 2" xfId="22066" xr:uid="{00000000-0005-0000-0000-0000D1870000}"/>
    <cellStyle name="Normal 4 28 6 2 2" xfId="26455" xr:uid="{00000000-0005-0000-0000-0000D2870000}"/>
    <cellStyle name="Normal 4 28 6 2 2 2" xfId="36575" xr:uid="{00000000-0005-0000-0000-0000D3870000}"/>
    <cellStyle name="Normal 4 28 6 2 3" xfId="32242" xr:uid="{00000000-0005-0000-0000-0000D4870000}"/>
    <cellStyle name="Normal 4 28 6 3" xfId="24378" xr:uid="{00000000-0005-0000-0000-0000D5870000}"/>
    <cellStyle name="Normal 4 28 6 3 2" xfId="34509" xr:uid="{00000000-0005-0000-0000-0000D6870000}"/>
    <cellStyle name="Normal 4 28 6 4" xfId="29360" xr:uid="{00000000-0005-0000-0000-0000D7870000}"/>
    <cellStyle name="Normal 4 28 7" xfId="20239" xr:uid="{00000000-0005-0000-0000-0000D8870000}"/>
    <cellStyle name="Normal 4 28 7 2" xfId="25421" xr:uid="{00000000-0005-0000-0000-0000D9870000}"/>
    <cellStyle name="Normal 4 28 7 2 2" xfId="35542" xr:uid="{00000000-0005-0000-0000-0000DA870000}"/>
    <cellStyle name="Normal 4 28 7 3" xfId="30446" xr:uid="{00000000-0005-0000-0000-0000DB870000}"/>
    <cellStyle name="Normal 4 28 8" xfId="23145" xr:uid="{00000000-0005-0000-0000-0000DC870000}"/>
    <cellStyle name="Normal 4 28 8 2" xfId="33310" xr:uid="{00000000-0005-0000-0000-0000DD870000}"/>
    <cellStyle name="Normal 4 28 9" xfId="23309" xr:uid="{00000000-0005-0000-0000-0000DE870000}"/>
    <cellStyle name="Normal 4 28 9 2" xfId="33473" xr:uid="{00000000-0005-0000-0000-0000DF870000}"/>
    <cellStyle name="Normal 4 29" xfId="2359" xr:uid="{00000000-0005-0000-0000-0000E0870000}"/>
    <cellStyle name="Normal 4 29 10" xfId="27518" xr:uid="{00000000-0005-0000-0000-0000E1870000}"/>
    <cellStyle name="Normal 4 29 11" xfId="37659" xr:uid="{00000000-0005-0000-0000-0000E2870000}"/>
    <cellStyle name="Normal 4 29 12" xfId="37844" xr:uid="{00000000-0005-0000-0000-0000E3870000}"/>
    <cellStyle name="Normal 4 29 13" xfId="41823" xr:uid="{00000000-0005-0000-0000-0000E4870000}"/>
    <cellStyle name="Normal 4 29 2" xfId="3092" xr:uid="{00000000-0005-0000-0000-0000E5870000}"/>
    <cellStyle name="Normal 4 29 2 2" xfId="3641" xr:uid="{00000000-0005-0000-0000-0000E6870000}"/>
    <cellStyle name="Normal 4 29 2 2 2" xfId="19833" xr:uid="{00000000-0005-0000-0000-0000E7870000}"/>
    <cellStyle name="Normal 4 29 2 2 2 2" xfId="22762" xr:uid="{00000000-0005-0000-0000-0000E8870000}"/>
    <cellStyle name="Normal 4 29 2 2 2 2 2" xfId="27149" xr:uid="{00000000-0005-0000-0000-0000E9870000}"/>
    <cellStyle name="Normal 4 29 2 2 2 2 2 2" xfId="37269" xr:uid="{00000000-0005-0000-0000-0000EA870000}"/>
    <cellStyle name="Normal 4 29 2 2 2 2 3" xfId="32937" xr:uid="{00000000-0005-0000-0000-0000EB870000}"/>
    <cellStyle name="Normal 4 29 2 2 2 3" xfId="25074" xr:uid="{00000000-0005-0000-0000-0000EC870000}"/>
    <cellStyle name="Normal 4 29 2 2 2 3 2" xfId="35204" xr:uid="{00000000-0005-0000-0000-0000ED870000}"/>
    <cellStyle name="Normal 4 29 2 2 2 4" xfId="30061" xr:uid="{00000000-0005-0000-0000-0000EE870000}"/>
    <cellStyle name="Normal 4 29 2 2 3" xfId="21046" xr:uid="{00000000-0005-0000-0000-0000EF870000}"/>
    <cellStyle name="Normal 4 29 2 2 3 2" xfId="26227" xr:uid="{00000000-0005-0000-0000-0000F0870000}"/>
    <cellStyle name="Normal 4 29 2 2 3 2 2" xfId="36348" xr:uid="{00000000-0005-0000-0000-0000F1870000}"/>
    <cellStyle name="Normal 4 29 2 2 3 3" xfId="31252" xr:uid="{00000000-0005-0000-0000-0000F2870000}"/>
    <cellStyle name="Normal 4 29 2 2 4" xfId="24134" xr:uid="{00000000-0005-0000-0000-0000F3870000}"/>
    <cellStyle name="Normal 4 29 2 2 4 2" xfId="34281" xr:uid="{00000000-0005-0000-0000-0000F4870000}"/>
    <cellStyle name="Normal 4 29 2 2 5" xfId="28358" xr:uid="{00000000-0005-0000-0000-0000F5870000}"/>
    <cellStyle name="Normal 4 29 2 3" xfId="19305" xr:uid="{00000000-0005-0000-0000-0000F6870000}"/>
    <cellStyle name="Normal 4 29 2 3 2" xfId="22236" xr:uid="{00000000-0005-0000-0000-0000F7870000}"/>
    <cellStyle name="Normal 4 29 2 3 2 2" xfId="26623" xr:uid="{00000000-0005-0000-0000-0000F8870000}"/>
    <cellStyle name="Normal 4 29 2 3 2 2 2" xfId="36743" xr:uid="{00000000-0005-0000-0000-0000F9870000}"/>
    <cellStyle name="Normal 4 29 2 3 2 3" xfId="32411" xr:uid="{00000000-0005-0000-0000-0000FA870000}"/>
    <cellStyle name="Normal 4 29 2 3 3" xfId="24548" xr:uid="{00000000-0005-0000-0000-0000FB870000}"/>
    <cellStyle name="Normal 4 29 2 3 3 2" xfId="34678" xr:uid="{00000000-0005-0000-0000-0000FC870000}"/>
    <cellStyle name="Normal 4 29 2 3 4" xfId="29534" xr:uid="{00000000-0005-0000-0000-0000FD870000}"/>
    <cellStyle name="Normal 4 29 2 4" xfId="20584" xr:uid="{00000000-0005-0000-0000-0000FE870000}"/>
    <cellStyle name="Normal 4 29 2 4 2" xfId="25766" xr:uid="{00000000-0005-0000-0000-0000FF870000}"/>
    <cellStyle name="Normal 4 29 2 4 2 2" xfId="35887" xr:uid="{00000000-0005-0000-0000-000000880000}"/>
    <cellStyle name="Normal 4 29 2 4 3" xfId="30791" xr:uid="{00000000-0005-0000-0000-000001880000}"/>
    <cellStyle name="Normal 4 29 2 5" xfId="23666" xr:uid="{00000000-0005-0000-0000-000002880000}"/>
    <cellStyle name="Normal 4 29 2 5 2" xfId="33819" xr:uid="{00000000-0005-0000-0000-000003880000}"/>
    <cellStyle name="Normal 4 29 2 6" xfId="27882" xr:uid="{00000000-0005-0000-0000-000004880000}"/>
    <cellStyle name="Normal 4 29 2 7" xfId="45729" xr:uid="{00000000-0005-0000-0000-000005880000}"/>
    <cellStyle name="Normal 4 29 3" xfId="3093" xr:uid="{00000000-0005-0000-0000-000006880000}"/>
    <cellStyle name="Normal 4 29 3 2" xfId="19657" xr:uid="{00000000-0005-0000-0000-000007880000}"/>
    <cellStyle name="Normal 4 29 3 2 2" xfId="22586" xr:uid="{00000000-0005-0000-0000-000008880000}"/>
    <cellStyle name="Normal 4 29 3 2 2 2" xfId="26973" xr:uid="{00000000-0005-0000-0000-000009880000}"/>
    <cellStyle name="Normal 4 29 3 2 2 2 2" xfId="37093" xr:uid="{00000000-0005-0000-0000-00000A880000}"/>
    <cellStyle name="Normal 4 29 3 2 2 3" xfId="32761" xr:uid="{00000000-0005-0000-0000-00000B880000}"/>
    <cellStyle name="Normal 4 29 3 2 3" xfId="24898" xr:uid="{00000000-0005-0000-0000-00000C880000}"/>
    <cellStyle name="Normal 4 29 3 2 3 2" xfId="35028" xr:uid="{00000000-0005-0000-0000-00000D880000}"/>
    <cellStyle name="Normal 4 29 3 2 4" xfId="29885" xr:uid="{00000000-0005-0000-0000-00000E880000}"/>
    <cellStyle name="Normal 4 29 3 3" xfId="20585" xr:uid="{00000000-0005-0000-0000-00000F880000}"/>
    <cellStyle name="Normal 4 29 3 3 2" xfId="25767" xr:uid="{00000000-0005-0000-0000-000010880000}"/>
    <cellStyle name="Normal 4 29 3 3 2 2" xfId="35888" xr:uid="{00000000-0005-0000-0000-000011880000}"/>
    <cellStyle name="Normal 4 29 3 3 3" xfId="30792" xr:uid="{00000000-0005-0000-0000-000012880000}"/>
    <cellStyle name="Normal 4 29 3 4" xfId="23667" xr:uid="{00000000-0005-0000-0000-000013880000}"/>
    <cellStyle name="Normal 4 29 3 4 2" xfId="33820" xr:uid="{00000000-0005-0000-0000-000014880000}"/>
    <cellStyle name="Normal 4 29 3 5" xfId="27883" xr:uid="{00000000-0005-0000-0000-000015880000}"/>
    <cellStyle name="Normal 4 29 3 6" xfId="46033" xr:uid="{00000000-0005-0000-0000-000016880000}"/>
    <cellStyle name="Normal 4 29 4" xfId="3642" xr:uid="{00000000-0005-0000-0000-000017880000}"/>
    <cellStyle name="Normal 4 29 4 2" xfId="19477" xr:uid="{00000000-0005-0000-0000-000018880000}"/>
    <cellStyle name="Normal 4 29 4 2 2" xfId="22406" xr:uid="{00000000-0005-0000-0000-000019880000}"/>
    <cellStyle name="Normal 4 29 4 2 2 2" xfId="26793" xr:uid="{00000000-0005-0000-0000-00001A880000}"/>
    <cellStyle name="Normal 4 29 4 2 2 2 2" xfId="36913" xr:uid="{00000000-0005-0000-0000-00001B880000}"/>
    <cellStyle name="Normal 4 29 4 2 2 3" xfId="32581" xr:uid="{00000000-0005-0000-0000-00001C880000}"/>
    <cellStyle name="Normal 4 29 4 2 3" xfId="24718" xr:uid="{00000000-0005-0000-0000-00001D880000}"/>
    <cellStyle name="Normal 4 29 4 2 3 2" xfId="34848" xr:uid="{00000000-0005-0000-0000-00001E880000}"/>
    <cellStyle name="Normal 4 29 4 2 4" xfId="29705" xr:uid="{00000000-0005-0000-0000-00001F880000}"/>
    <cellStyle name="Normal 4 29 4 3" xfId="21047" xr:uid="{00000000-0005-0000-0000-000020880000}"/>
    <cellStyle name="Normal 4 29 4 3 2" xfId="26228" xr:uid="{00000000-0005-0000-0000-000021880000}"/>
    <cellStyle name="Normal 4 29 4 3 2 2" xfId="36349" xr:uid="{00000000-0005-0000-0000-000022880000}"/>
    <cellStyle name="Normal 4 29 4 3 3" xfId="31253" xr:uid="{00000000-0005-0000-0000-000023880000}"/>
    <cellStyle name="Normal 4 29 4 4" xfId="24135" xr:uid="{00000000-0005-0000-0000-000024880000}"/>
    <cellStyle name="Normal 4 29 4 4 2" xfId="34282" xr:uid="{00000000-0005-0000-0000-000025880000}"/>
    <cellStyle name="Normal 4 29 4 5" xfId="28359" xr:uid="{00000000-0005-0000-0000-000026880000}"/>
    <cellStyle name="Normal 4 29 5" xfId="3643" xr:uid="{00000000-0005-0000-0000-000027880000}"/>
    <cellStyle name="Normal 4 29 5 2" xfId="20004" xr:uid="{00000000-0005-0000-0000-000028880000}"/>
    <cellStyle name="Normal 4 29 5 2 2" xfId="22933" xr:uid="{00000000-0005-0000-0000-000029880000}"/>
    <cellStyle name="Normal 4 29 5 2 2 2" xfId="27320" xr:uid="{00000000-0005-0000-0000-00002A880000}"/>
    <cellStyle name="Normal 4 29 5 2 2 2 2" xfId="37440" xr:uid="{00000000-0005-0000-0000-00002B880000}"/>
    <cellStyle name="Normal 4 29 5 2 2 3" xfId="33108" xr:uid="{00000000-0005-0000-0000-00002C880000}"/>
    <cellStyle name="Normal 4 29 5 2 3" xfId="25245" xr:uid="{00000000-0005-0000-0000-00002D880000}"/>
    <cellStyle name="Normal 4 29 5 2 3 2" xfId="35375" xr:uid="{00000000-0005-0000-0000-00002E880000}"/>
    <cellStyle name="Normal 4 29 5 2 4" xfId="30232" xr:uid="{00000000-0005-0000-0000-00002F880000}"/>
    <cellStyle name="Normal 4 29 5 3" xfId="21048" xr:uid="{00000000-0005-0000-0000-000030880000}"/>
    <cellStyle name="Normal 4 29 5 3 2" xfId="26229" xr:uid="{00000000-0005-0000-0000-000031880000}"/>
    <cellStyle name="Normal 4 29 5 3 2 2" xfId="36350" xr:uid="{00000000-0005-0000-0000-000032880000}"/>
    <cellStyle name="Normal 4 29 5 3 3" xfId="31254" xr:uid="{00000000-0005-0000-0000-000033880000}"/>
    <cellStyle name="Normal 4 29 5 4" xfId="24136" xr:uid="{00000000-0005-0000-0000-000034880000}"/>
    <cellStyle name="Normal 4 29 5 4 2" xfId="34283" xr:uid="{00000000-0005-0000-0000-000035880000}"/>
    <cellStyle name="Normal 4 29 5 5" xfId="28360" xr:uid="{00000000-0005-0000-0000-000036880000}"/>
    <cellStyle name="Normal 4 29 6" xfId="19125" xr:uid="{00000000-0005-0000-0000-000037880000}"/>
    <cellStyle name="Normal 4 29 6 2" xfId="22067" xr:uid="{00000000-0005-0000-0000-000038880000}"/>
    <cellStyle name="Normal 4 29 6 2 2" xfId="26456" xr:uid="{00000000-0005-0000-0000-000039880000}"/>
    <cellStyle name="Normal 4 29 6 2 2 2" xfId="36576" xr:uid="{00000000-0005-0000-0000-00003A880000}"/>
    <cellStyle name="Normal 4 29 6 2 3" xfId="32243" xr:uid="{00000000-0005-0000-0000-00003B880000}"/>
    <cellStyle name="Normal 4 29 6 3" xfId="24379" xr:uid="{00000000-0005-0000-0000-00003C880000}"/>
    <cellStyle name="Normal 4 29 6 3 2" xfId="34510" xr:uid="{00000000-0005-0000-0000-00003D880000}"/>
    <cellStyle name="Normal 4 29 6 4" xfId="29361" xr:uid="{00000000-0005-0000-0000-00003E880000}"/>
    <cellStyle name="Normal 4 29 7" xfId="20240" xr:uid="{00000000-0005-0000-0000-00003F880000}"/>
    <cellStyle name="Normal 4 29 7 2" xfId="25422" xr:uid="{00000000-0005-0000-0000-000040880000}"/>
    <cellStyle name="Normal 4 29 7 2 2" xfId="35543" xr:uid="{00000000-0005-0000-0000-000041880000}"/>
    <cellStyle name="Normal 4 29 7 3" xfId="30447" xr:uid="{00000000-0005-0000-0000-000042880000}"/>
    <cellStyle name="Normal 4 29 8" xfId="23146" xr:uid="{00000000-0005-0000-0000-000043880000}"/>
    <cellStyle name="Normal 4 29 8 2" xfId="33311" xr:uid="{00000000-0005-0000-0000-000044880000}"/>
    <cellStyle name="Normal 4 29 9" xfId="23310" xr:uid="{00000000-0005-0000-0000-000045880000}"/>
    <cellStyle name="Normal 4 29 9 2" xfId="33474" xr:uid="{00000000-0005-0000-0000-000046880000}"/>
    <cellStyle name="Normal 4 3" xfId="2360" xr:uid="{00000000-0005-0000-0000-000047880000}"/>
    <cellStyle name="Normal 4 30" xfId="2361" xr:uid="{00000000-0005-0000-0000-000048880000}"/>
    <cellStyle name="Normal 4 30 10" xfId="27519" xr:uid="{00000000-0005-0000-0000-000049880000}"/>
    <cellStyle name="Normal 4 30 11" xfId="37660" xr:uid="{00000000-0005-0000-0000-00004A880000}"/>
    <cellStyle name="Normal 4 30 12" xfId="37845" xr:uid="{00000000-0005-0000-0000-00004B880000}"/>
    <cellStyle name="Normal 4 30 13" xfId="41824" xr:uid="{00000000-0005-0000-0000-00004C880000}"/>
    <cellStyle name="Normal 4 30 2" xfId="3094" xr:uid="{00000000-0005-0000-0000-00004D880000}"/>
    <cellStyle name="Normal 4 30 2 2" xfId="3644" xr:uid="{00000000-0005-0000-0000-00004E880000}"/>
    <cellStyle name="Normal 4 30 2 2 2" xfId="19834" xr:uid="{00000000-0005-0000-0000-00004F880000}"/>
    <cellStyle name="Normal 4 30 2 2 2 2" xfId="22763" xr:uid="{00000000-0005-0000-0000-000050880000}"/>
    <cellStyle name="Normal 4 30 2 2 2 2 2" xfId="27150" xr:uid="{00000000-0005-0000-0000-000051880000}"/>
    <cellStyle name="Normal 4 30 2 2 2 2 2 2" xfId="37270" xr:uid="{00000000-0005-0000-0000-000052880000}"/>
    <cellStyle name="Normal 4 30 2 2 2 2 3" xfId="32938" xr:uid="{00000000-0005-0000-0000-000053880000}"/>
    <cellStyle name="Normal 4 30 2 2 2 3" xfId="25075" xr:uid="{00000000-0005-0000-0000-000054880000}"/>
    <cellStyle name="Normal 4 30 2 2 2 3 2" xfId="35205" xr:uid="{00000000-0005-0000-0000-000055880000}"/>
    <cellStyle name="Normal 4 30 2 2 2 4" xfId="30062" xr:uid="{00000000-0005-0000-0000-000056880000}"/>
    <cellStyle name="Normal 4 30 2 2 3" xfId="21049" xr:uid="{00000000-0005-0000-0000-000057880000}"/>
    <cellStyle name="Normal 4 30 2 2 3 2" xfId="26230" xr:uid="{00000000-0005-0000-0000-000058880000}"/>
    <cellStyle name="Normal 4 30 2 2 3 2 2" xfId="36351" xr:uid="{00000000-0005-0000-0000-000059880000}"/>
    <cellStyle name="Normal 4 30 2 2 3 3" xfId="31255" xr:uid="{00000000-0005-0000-0000-00005A880000}"/>
    <cellStyle name="Normal 4 30 2 2 4" xfId="24137" xr:uid="{00000000-0005-0000-0000-00005B880000}"/>
    <cellStyle name="Normal 4 30 2 2 4 2" xfId="34284" xr:uid="{00000000-0005-0000-0000-00005C880000}"/>
    <cellStyle name="Normal 4 30 2 2 5" xfId="28361" xr:uid="{00000000-0005-0000-0000-00005D880000}"/>
    <cellStyle name="Normal 4 30 2 3" xfId="19306" xr:uid="{00000000-0005-0000-0000-00005E880000}"/>
    <cellStyle name="Normal 4 30 2 3 2" xfId="22237" xr:uid="{00000000-0005-0000-0000-00005F880000}"/>
    <cellStyle name="Normal 4 30 2 3 2 2" xfId="26624" xr:uid="{00000000-0005-0000-0000-000060880000}"/>
    <cellStyle name="Normal 4 30 2 3 2 2 2" xfId="36744" xr:uid="{00000000-0005-0000-0000-000061880000}"/>
    <cellStyle name="Normal 4 30 2 3 2 3" xfId="32412" xr:uid="{00000000-0005-0000-0000-000062880000}"/>
    <cellStyle name="Normal 4 30 2 3 3" xfId="24549" xr:uid="{00000000-0005-0000-0000-000063880000}"/>
    <cellStyle name="Normal 4 30 2 3 3 2" xfId="34679" xr:uid="{00000000-0005-0000-0000-000064880000}"/>
    <cellStyle name="Normal 4 30 2 3 4" xfId="29535" xr:uid="{00000000-0005-0000-0000-000065880000}"/>
    <cellStyle name="Normal 4 30 2 4" xfId="20586" xr:uid="{00000000-0005-0000-0000-000066880000}"/>
    <cellStyle name="Normal 4 30 2 4 2" xfId="25768" xr:uid="{00000000-0005-0000-0000-000067880000}"/>
    <cellStyle name="Normal 4 30 2 4 2 2" xfId="35889" xr:uid="{00000000-0005-0000-0000-000068880000}"/>
    <cellStyle name="Normal 4 30 2 4 3" xfId="30793" xr:uid="{00000000-0005-0000-0000-000069880000}"/>
    <cellStyle name="Normal 4 30 2 5" xfId="23668" xr:uid="{00000000-0005-0000-0000-00006A880000}"/>
    <cellStyle name="Normal 4 30 2 5 2" xfId="33821" xr:uid="{00000000-0005-0000-0000-00006B880000}"/>
    <cellStyle name="Normal 4 30 2 6" xfId="27884" xr:uid="{00000000-0005-0000-0000-00006C880000}"/>
    <cellStyle name="Normal 4 30 2 7" xfId="45730" xr:uid="{00000000-0005-0000-0000-00006D880000}"/>
    <cellStyle name="Normal 4 30 3" xfId="3095" xr:uid="{00000000-0005-0000-0000-00006E880000}"/>
    <cellStyle name="Normal 4 30 3 2" xfId="19658" xr:uid="{00000000-0005-0000-0000-00006F880000}"/>
    <cellStyle name="Normal 4 30 3 2 2" xfId="22587" xr:uid="{00000000-0005-0000-0000-000070880000}"/>
    <cellStyle name="Normal 4 30 3 2 2 2" xfId="26974" xr:uid="{00000000-0005-0000-0000-000071880000}"/>
    <cellStyle name="Normal 4 30 3 2 2 2 2" xfId="37094" xr:uid="{00000000-0005-0000-0000-000072880000}"/>
    <cellStyle name="Normal 4 30 3 2 2 3" xfId="32762" xr:uid="{00000000-0005-0000-0000-000073880000}"/>
    <cellStyle name="Normal 4 30 3 2 3" xfId="24899" xr:uid="{00000000-0005-0000-0000-000074880000}"/>
    <cellStyle name="Normal 4 30 3 2 3 2" xfId="35029" xr:uid="{00000000-0005-0000-0000-000075880000}"/>
    <cellStyle name="Normal 4 30 3 2 4" xfId="29886" xr:uid="{00000000-0005-0000-0000-000076880000}"/>
    <cellStyle name="Normal 4 30 3 3" xfId="20587" xr:uid="{00000000-0005-0000-0000-000077880000}"/>
    <cellStyle name="Normal 4 30 3 3 2" xfId="25769" xr:uid="{00000000-0005-0000-0000-000078880000}"/>
    <cellStyle name="Normal 4 30 3 3 2 2" xfId="35890" xr:uid="{00000000-0005-0000-0000-000079880000}"/>
    <cellStyle name="Normal 4 30 3 3 3" xfId="30794" xr:uid="{00000000-0005-0000-0000-00007A880000}"/>
    <cellStyle name="Normal 4 30 3 4" xfId="23669" xr:uid="{00000000-0005-0000-0000-00007B880000}"/>
    <cellStyle name="Normal 4 30 3 4 2" xfId="33822" xr:uid="{00000000-0005-0000-0000-00007C880000}"/>
    <cellStyle name="Normal 4 30 3 5" xfId="27885" xr:uid="{00000000-0005-0000-0000-00007D880000}"/>
    <cellStyle name="Normal 4 30 3 6" xfId="46034" xr:uid="{00000000-0005-0000-0000-00007E880000}"/>
    <cellStyle name="Normal 4 30 4" xfId="3645" xr:uid="{00000000-0005-0000-0000-00007F880000}"/>
    <cellStyle name="Normal 4 30 4 2" xfId="19478" xr:uid="{00000000-0005-0000-0000-000080880000}"/>
    <cellStyle name="Normal 4 30 4 2 2" xfId="22407" xr:uid="{00000000-0005-0000-0000-000081880000}"/>
    <cellStyle name="Normal 4 30 4 2 2 2" xfId="26794" xr:uid="{00000000-0005-0000-0000-000082880000}"/>
    <cellStyle name="Normal 4 30 4 2 2 2 2" xfId="36914" xr:uid="{00000000-0005-0000-0000-000083880000}"/>
    <cellStyle name="Normal 4 30 4 2 2 3" xfId="32582" xr:uid="{00000000-0005-0000-0000-000084880000}"/>
    <cellStyle name="Normal 4 30 4 2 3" xfId="24719" xr:uid="{00000000-0005-0000-0000-000085880000}"/>
    <cellStyle name="Normal 4 30 4 2 3 2" xfId="34849" xr:uid="{00000000-0005-0000-0000-000086880000}"/>
    <cellStyle name="Normal 4 30 4 2 4" xfId="29706" xr:uid="{00000000-0005-0000-0000-000087880000}"/>
    <cellStyle name="Normal 4 30 4 3" xfId="21050" xr:uid="{00000000-0005-0000-0000-000088880000}"/>
    <cellStyle name="Normal 4 30 4 3 2" xfId="26231" xr:uid="{00000000-0005-0000-0000-000089880000}"/>
    <cellStyle name="Normal 4 30 4 3 2 2" xfId="36352" xr:uid="{00000000-0005-0000-0000-00008A880000}"/>
    <cellStyle name="Normal 4 30 4 3 3" xfId="31256" xr:uid="{00000000-0005-0000-0000-00008B880000}"/>
    <cellStyle name="Normal 4 30 4 4" xfId="24138" xr:uid="{00000000-0005-0000-0000-00008C880000}"/>
    <cellStyle name="Normal 4 30 4 4 2" xfId="34285" xr:uid="{00000000-0005-0000-0000-00008D880000}"/>
    <cellStyle name="Normal 4 30 4 5" xfId="28362" xr:uid="{00000000-0005-0000-0000-00008E880000}"/>
    <cellStyle name="Normal 4 30 5" xfId="3646" xr:uid="{00000000-0005-0000-0000-00008F880000}"/>
    <cellStyle name="Normal 4 30 5 2" xfId="20005" xr:uid="{00000000-0005-0000-0000-000090880000}"/>
    <cellStyle name="Normal 4 30 5 2 2" xfId="22934" xr:uid="{00000000-0005-0000-0000-000091880000}"/>
    <cellStyle name="Normal 4 30 5 2 2 2" xfId="27321" xr:uid="{00000000-0005-0000-0000-000092880000}"/>
    <cellStyle name="Normal 4 30 5 2 2 2 2" xfId="37441" xr:uid="{00000000-0005-0000-0000-000093880000}"/>
    <cellStyle name="Normal 4 30 5 2 2 3" xfId="33109" xr:uid="{00000000-0005-0000-0000-000094880000}"/>
    <cellStyle name="Normal 4 30 5 2 3" xfId="25246" xr:uid="{00000000-0005-0000-0000-000095880000}"/>
    <cellStyle name="Normal 4 30 5 2 3 2" xfId="35376" xr:uid="{00000000-0005-0000-0000-000096880000}"/>
    <cellStyle name="Normal 4 30 5 2 4" xfId="30233" xr:uid="{00000000-0005-0000-0000-000097880000}"/>
    <cellStyle name="Normal 4 30 5 3" xfId="21051" xr:uid="{00000000-0005-0000-0000-000098880000}"/>
    <cellStyle name="Normal 4 30 5 3 2" xfId="26232" xr:uid="{00000000-0005-0000-0000-000099880000}"/>
    <cellStyle name="Normal 4 30 5 3 2 2" xfId="36353" xr:uid="{00000000-0005-0000-0000-00009A880000}"/>
    <cellStyle name="Normal 4 30 5 3 3" xfId="31257" xr:uid="{00000000-0005-0000-0000-00009B880000}"/>
    <cellStyle name="Normal 4 30 5 4" xfId="24139" xr:uid="{00000000-0005-0000-0000-00009C880000}"/>
    <cellStyle name="Normal 4 30 5 4 2" xfId="34286" xr:uid="{00000000-0005-0000-0000-00009D880000}"/>
    <cellStyle name="Normal 4 30 5 5" xfId="28363" xr:uid="{00000000-0005-0000-0000-00009E880000}"/>
    <cellStyle name="Normal 4 30 6" xfId="19126" xr:uid="{00000000-0005-0000-0000-00009F880000}"/>
    <cellStyle name="Normal 4 30 6 2" xfId="22068" xr:uid="{00000000-0005-0000-0000-0000A0880000}"/>
    <cellStyle name="Normal 4 30 6 2 2" xfId="26457" xr:uid="{00000000-0005-0000-0000-0000A1880000}"/>
    <cellStyle name="Normal 4 30 6 2 2 2" xfId="36577" xr:uid="{00000000-0005-0000-0000-0000A2880000}"/>
    <cellStyle name="Normal 4 30 6 2 3" xfId="32244" xr:uid="{00000000-0005-0000-0000-0000A3880000}"/>
    <cellStyle name="Normal 4 30 6 3" xfId="24380" xr:uid="{00000000-0005-0000-0000-0000A4880000}"/>
    <cellStyle name="Normal 4 30 6 3 2" xfId="34511" xr:uid="{00000000-0005-0000-0000-0000A5880000}"/>
    <cellStyle name="Normal 4 30 6 4" xfId="29362" xr:uid="{00000000-0005-0000-0000-0000A6880000}"/>
    <cellStyle name="Normal 4 30 7" xfId="20241" xr:uid="{00000000-0005-0000-0000-0000A7880000}"/>
    <cellStyle name="Normal 4 30 7 2" xfId="25423" xr:uid="{00000000-0005-0000-0000-0000A8880000}"/>
    <cellStyle name="Normal 4 30 7 2 2" xfId="35544" xr:uid="{00000000-0005-0000-0000-0000A9880000}"/>
    <cellStyle name="Normal 4 30 7 3" xfId="30448" xr:uid="{00000000-0005-0000-0000-0000AA880000}"/>
    <cellStyle name="Normal 4 30 8" xfId="23147" xr:uid="{00000000-0005-0000-0000-0000AB880000}"/>
    <cellStyle name="Normal 4 30 8 2" xfId="33312" xr:uid="{00000000-0005-0000-0000-0000AC880000}"/>
    <cellStyle name="Normal 4 30 9" xfId="23311" xr:uid="{00000000-0005-0000-0000-0000AD880000}"/>
    <cellStyle name="Normal 4 30 9 2" xfId="33475" xr:uid="{00000000-0005-0000-0000-0000AE880000}"/>
    <cellStyle name="Normal 4 31" xfId="2362" xr:uid="{00000000-0005-0000-0000-0000AF880000}"/>
    <cellStyle name="Normal 4 31 10" xfId="27520" xr:uid="{00000000-0005-0000-0000-0000B0880000}"/>
    <cellStyle name="Normal 4 31 11" xfId="37661" xr:uid="{00000000-0005-0000-0000-0000B1880000}"/>
    <cellStyle name="Normal 4 31 12" xfId="37846" xr:uid="{00000000-0005-0000-0000-0000B2880000}"/>
    <cellStyle name="Normal 4 31 13" xfId="41825" xr:uid="{00000000-0005-0000-0000-0000B3880000}"/>
    <cellStyle name="Normal 4 31 2" xfId="3096" xr:uid="{00000000-0005-0000-0000-0000B4880000}"/>
    <cellStyle name="Normal 4 31 2 2" xfId="3647" xr:uid="{00000000-0005-0000-0000-0000B5880000}"/>
    <cellStyle name="Normal 4 31 2 2 2" xfId="19835" xr:uid="{00000000-0005-0000-0000-0000B6880000}"/>
    <cellStyle name="Normal 4 31 2 2 2 2" xfId="22764" xr:uid="{00000000-0005-0000-0000-0000B7880000}"/>
    <cellStyle name="Normal 4 31 2 2 2 2 2" xfId="27151" xr:uid="{00000000-0005-0000-0000-0000B8880000}"/>
    <cellStyle name="Normal 4 31 2 2 2 2 2 2" xfId="37271" xr:uid="{00000000-0005-0000-0000-0000B9880000}"/>
    <cellStyle name="Normal 4 31 2 2 2 2 3" xfId="32939" xr:uid="{00000000-0005-0000-0000-0000BA880000}"/>
    <cellStyle name="Normal 4 31 2 2 2 3" xfId="25076" xr:uid="{00000000-0005-0000-0000-0000BB880000}"/>
    <cellStyle name="Normal 4 31 2 2 2 3 2" xfId="35206" xr:uid="{00000000-0005-0000-0000-0000BC880000}"/>
    <cellStyle name="Normal 4 31 2 2 2 4" xfId="30063" xr:uid="{00000000-0005-0000-0000-0000BD880000}"/>
    <cellStyle name="Normal 4 31 2 2 3" xfId="21052" xr:uid="{00000000-0005-0000-0000-0000BE880000}"/>
    <cellStyle name="Normal 4 31 2 2 3 2" xfId="26233" xr:uid="{00000000-0005-0000-0000-0000BF880000}"/>
    <cellStyle name="Normal 4 31 2 2 3 2 2" xfId="36354" xr:uid="{00000000-0005-0000-0000-0000C0880000}"/>
    <cellStyle name="Normal 4 31 2 2 3 3" xfId="31258" xr:uid="{00000000-0005-0000-0000-0000C1880000}"/>
    <cellStyle name="Normal 4 31 2 2 4" xfId="24140" xr:uid="{00000000-0005-0000-0000-0000C2880000}"/>
    <cellStyle name="Normal 4 31 2 2 4 2" xfId="34287" xr:uid="{00000000-0005-0000-0000-0000C3880000}"/>
    <cellStyle name="Normal 4 31 2 2 5" xfId="28364" xr:uid="{00000000-0005-0000-0000-0000C4880000}"/>
    <cellStyle name="Normal 4 31 2 3" xfId="19307" xr:uid="{00000000-0005-0000-0000-0000C5880000}"/>
    <cellStyle name="Normal 4 31 2 3 2" xfId="22238" xr:uid="{00000000-0005-0000-0000-0000C6880000}"/>
    <cellStyle name="Normal 4 31 2 3 2 2" xfId="26625" xr:uid="{00000000-0005-0000-0000-0000C7880000}"/>
    <cellStyle name="Normal 4 31 2 3 2 2 2" xfId="36745" xr:uid="{00000000-0005-0000-0000-0000C8880000}"/>
    <cellStyle name="Normal 4 31 2 3 2 3" xfId="32413" xr:uid="{00000000-0005-0000-0000-0000C9880000}"/>
    <cellStyle name="Normal 4 31 2 3 3" xfId="24550" xr:uid="{00000000-0005-0000-0000-0000CA880000}"/>
    <cellStyle name="Normal 4 31 2 3 3 2" xfId="34680" xr:uid="{00000000-0005-0000-0000-0000CB880000}"/>
    <cellStyle name="Normal 4 31 2 3 4" xfId="29536" xr:uid="{00000000-0005-0000-0000-0000CC880000}"/>
    <cellStyle name="Normal 4 31 2 4" xfId="20588" xr:uid="{00000000-0005-0000-0000-0000CD880000}"/>
    <cellStyle name="Normal 4 31 2 4 2" xfId="25770" xr:uid="{00000000-0005-0000-0000-0000CE880000}"/>
    <cellStyle name="Normal 4 31 2 4 2 2" xfId="35891" xr:uid="{00000000-0005-0000-0000-0000CF880000}"/>
    <cellStyle name="Normal 4 31 2 4 3" xfId="30795" xr:uid="{00000000-0005-0000-0000-0000D0880000}"/>
    <cellStyle name="Normal 4 31 2 5" xfId="23670" xr:uid="{00000000-0005-0000-0000-0000D1880000}"/>
    <cellStyle name="Normal 4 31 2 5 2" xfId="33823" xr:uid="{00000000-0005-0000-0000-0000D2880000}"/>
    <cellStyle name="Normal 4 31 2 6" xfId="27886" xr:uid="{00000000-0005-0000-0000-0000D3880000}"/>
    <cellStyle name="Normal 4 31 2 7" xfId="45731" xr:uid="{00000000-0005-0000-0000-0000D4880000}"/>
    <cellStyle name="Normal 4 31 3" xfId="3097" xr:uid="{00000000-0005-0000-0000-0000D5880000}"/>
    <cellStyle name="Normal 4 31 3 2" xfId="19659" xr:uid="{00000000-0005-0000-0000-0000D6880000}"/>
    <cellStyle name="Normal 4 31 3 2 2" xfId="22588" xr:uid="{00000000-0005-0000-0000-0000D7880000}"/>
    <cellStyle name="Normal 4 31 3 2 2 2" xfId="26975" xr:uid="{00000000-0005-0000-0000-0000D8880000}"/>
    <cellStyle name="Normal 4 31 3 2 2 2 2" xfId="37095" xr:uid="{00000000-0005-0000-0000-0000D9880000}"/>
    <cellStyle name="Normal 4 31 3 2 2 3" xfId="32763" xr:uid="{00000000-0005-0000-0000-0000DA880000}"/>
    <cellStyle name="Normal 4 31 3 2 3" xfId="24900" xr:uid="{00000000-0005-0000-0000-0000DB880000}"/>
    <cellStyle name="Normal 4 31 3 2 3 2" xfId="35030" xr:uid="{00000000-0005-0000-0000-0000DC880000}"/>
    <cellStyle name="Normal 4 31 3 2 4" xfId="29887" xr:uid="{00000000-0005-0000-0000-0000DD880000}"/>
    <cellStyle name="Normal 4 31 3 3" xfId="20589" xr:uid="{00000000-0005-0000-0000-0000DE880000}"/>
    <cellStyle name="Normal 4 31 3 3 2" xfId="25771" xr:uid="{00000000-0005-0000-0000-0000DF880000}"/>
    <cellStyle name="Normal 4 31 3 3 2 2" xfId="35892" xr:uid="{00000000-0005-0000-0000-0000E0880000}"/>
    <cellStyle name="Normal 4 31 3 3 3" xfId="30796" xr:uid="{00000000-0005-0000-0000-0000E1880000}"/>
    <cellStyle name="Normal 4 31 3 4" xfId="23671" xr:uid="{00000000-0005-0000-0000-0000E2880000}"/>
    <cellStyle name="Normal 4 31 3 4 2" xfId="33824" xr:uid="{00000000-0005-0000-0000-0000E3880000}"/>
    <cellStyle name="Normal 4 31 3 5" xfId="27887" xr:uid="{00000000-0005-0000-0000-0000E4880000}"/>
    <cellStyle name="Normal 4 31 3 6" xfId="46035" xr:uid="{00000000-0005-0000-0000-0000E5880000}"/>
    <cellStyle name="Normal 4 31 4" xfId="3648" xr:uid="{00000000-0005-0000-0000-0000E6880000}"/>
    <cellStyle name="Normal 4 31 4 2" xfId="19479" xr:uid="{00000000-0005-0000-0000-0000E7880000}"/>
    <cellStyle name="Normal 4 31 4 2 2" xfId="22408" xr:uid="{00000000-0005-0000-0000-0000E8880000}"/>
    <cellStyle name="Normal 4 31 4 2 2 2" xfId="26795" xr:uid="{00000000-0005-0000-0000-0000E9880000}"/>
    <cellStyle name="Normal 4 31 4 2 2 2 2" xfId="36915" xr:uid="{00000000-0005-0000-0000-0000EA880000}"/>
    <cellStyle name="Normal 4 31 4 2 2 3" xfId="32583" xr:uid="{00000000-0005-0000-0000-0000EB880000}"/>
    <cellStyle name="Normal 4 31 4 2 3" xfId="24720" xr:uid="{00000000-0005-0000-0000-0000EC880000}"/>
    <cellStyle name="Normal 4 31 4 2 3 2" xfId="34850" xr:uid="{00000000-0005-0000-0000-0000ED880000}"/>
    <cellStyle name="Normal 4 31 4 2 4" xfId="29707" xr:uid="{00000000-0005-0000-0000-0000EE880000}"/>
    <cellStyle name="Normal 4 31 4 3" xfId="21053" xr:uid="{00000000-0005-0000-0000-0000EF880000}"/>
    <cellStyle name="Normal 4 31 4 3 2" xfId="26234" xr:uid="{00000000-0005-0000-0000-0000F0880000}"/>
    <cellStyle name="Normal 4 31 4 3 2 2" xfId="36355" xr:uid="{00000000-0005-0000-0000-0000F1880000}"/>
    <cellStyle name="Normal 4 31 4 3 3" xfId="31259" xr:uid="{00000000-0005-0000-0000-0000F2880000}"/>
    <cellStyle name="Normal 4 31 4 4" xfId="24141" xr:uid="{00000000-0005-0000-0000-0000F3880000}"/>
    <cellStyle name="Normal 4 31 4 4 2" xfId="34288" xr:uid="{00000000-0005-0000-0000-0000F4880000}"/>
    <cellStyle name="Normal 4 31 4 5" xfId="28365" xr:uid="{00000000-0005-0000-0000-0000F5880000}"/>
    <cellStyle name="Normal 4 31 5" xfId="3649" xr:uid="{00000000-0005-0000-0000-0000F6880000}"/>
    <cellStyle name="Normal 4 31 5 2" xfId="20006" xr:uid="{00000000-0005-0000-0000-0000F7880000}"/>
    <cellStyle name="Normal 4 31 5 2 2" xfId="22935" xr:uid="{00000000-0005-0000-0000-0000F8880000}"/>
    <cellStyle name="Normal 4 31 5 2 2 2" xfId="27322" xr:uid="{00000000-0005-0000-0000-0000F9880000}"/>
    <cellStyle name="Normal 4 31 5 2 2 2 2" xfId="37442" xr:uid="{00000000-0005-0000-0000-0000FA880000}"/>
    <cellStyle name="Normal 4 31 5 2 2 3" xfId="33110" xr:uid="{00000000-0005-0000-0000-0000FB880000}"/>
    <cellStyle name="Normal 4 31 5 2 3" xfId="25247" xr:uid="{00000000-0005-0000-0000-0000FC880000}"/>
    <cellStyle name="Normal 4 31 5 2 3 2" xfId="35377" xr:uid="{00000000-0005-0000-0000-0000FD880000}"/>
    <cellStyle name="Normal 4 31 5 2 4" xfId="30234" xr:uid="{00000000-0005-0000-0000-0000FE880000}"/>
    <cellStyle name="Normal 4 31 5 3" xfId="21054" xr:uid="{00000000-0005-0000-0000-0000FF880000}"/>
    <cellStyle name="Normal 4 31 5 3 2" xfId="26235" xr:uid="{00000000-0005-0000-0000-000000890000}"/>
    <cellStyle name="Normal 4 31 5 3 2 2" xfId="36356" xr:uid="{00000000-0005-0000-0000-000001890000}"/>
    <cellStyle name="Normal 4 31 5 3 3" xfId="31260" xr:uid="{00000000-0005-0000-0000-000002890000}"/>
    <cellStyle name="Normal 4 31 5 4" xfId="24142" xr:uid="{00000000-0005-0000-0000-000003890000}"/>
    <cellStyle name="Normal 4 31 5 4 2" xfId="34289" xr:uid="{00000000-0005-0000-0000-000004890000}"/>
    <cellStyle name="Normal 4 31 5 5" xfId="28366" xr:uid="{00000000-0005-0000-0000-000005890000}"/>
    <cellStyle name="Normal 4 31 6" xfId="19127" xr:uid="{00000000-0005-0000-0000-000006890000}"/>
    <cellStyle name="Normal 4 31 6 2" xfId="22069" xr:uid="{00000000-0005-0000-0000-000007890000}"/>
    <cellStyle name="Normal 4 31 6 2 2" xfId="26458" xr:uid="{00000000-0005-0000-0000-000008890000}"/>
    <cellStyle name="Normal 4 31 6 2 2 2" xfId="36578" xr:uid="{00000000-0005-0000-0000-000009890000}"/>
    <cellStyle name="Normal 4 31 6 2 3" xfId="32245" xr:uid="{00000000-0005-0000-0000-00000A890000}"/>
    <cellStyle name="Normal 4 31 6 3" xfId="24381" xr:uid="{00000000-0005-0000-0000-00000B890000}"/>
    <cellStyle name="Normal 4 31 6 3 2" xfId="34512" xr:uid="{00000000-0005-0000-0000-00000C890000}"/>
    <cellStyle name="Normal 4 31 6 4" xfId="29363" xr:uid="{00000000-0005-0000-0000-00000D890000}"/>
    <cellStyle name="Normal 4 31 7" xfId="20242" xr:uid="{00000000-0005-0000-0000-00000E890000}"/>
    <cellStyle name="Normal 4 31 7 2" xfId="25424" xr:uid="{00000000-0005-0000-0000-00000F890000}"/>
    <cellStyle name="Normal 4 31 7 2 2" xfId="35545" xr:uid="{00000000-0005-0000-0000-000010890000}"/>
    <cellStyle name="Normal 4 31 7 3" xfId="30449" xr:uid="{00000000-0005-0000-0000-000011890000}"/>
    <cellStyle name="Normal 4 31 8" xfId="23148" xr:uid="{00000000-0005-0000-0000-000012890000}"/>
    <cellStyle name="Normal 4 31 8 2" xfId="33313" xr:uid="{00000000-0005-0000-0000-000013890000}"/>
    <cellStyle name="Normal 4 31 9" xfId="23312" xr:uid="{00000000-0005-0000-0000-000014890000}"/>
    <cellStyle name="Normal 4 31 9 2" xfId="33476" xr:uid="{00000000-0005-0000-0000-000015890000}"/>
    <cellStyle name="Normal 4 32" xfId="23345" xr:uid="{00000000-0005-0000-0000-000016890000}"/>
    <cellStyle name="Normal 4 33" xfId="2337" xr:uid="{00000000-0005-0000-0000-000017890000}"/>
    <cellStyle name="Normal 4 4" xfId="2363" xr:uid="{00000000-0005-0000-0000-000018890000}"/>
    <cellStyle name="Normal 4 5" xfId="2364" xr:uid="{00000000-0005-0000-0000-000019890000}"/>
    <cellStyle name="Normal 4 6" xfId="2365" xr:uid="{00000000-0005-0000-0000-00001A890000}"/>
    <cellStyle name="Normal 4 7" xfId="2366" xr:uid="{00000000-0005-0000-0000-00001B890000}"/>
    <cellStyle name="Normal 4 8" xfId="2367" xr:uid="{00000000-0005-0000-0000-00001C890000}"/>
    <cellStyle name="Normal 4 9" xfId="2368" xr:uid="{00000000-0005-0000-0000-00001D890000}"/>
    <cellStyle name="Normal 40" xfId="2369" xr:uid="{00000000-0005-0000-0000-00001E890000}"/>
    <cellStyle name="Normal 40 10" xfId="27521" xr:uid="{00000000-0005-0000-0000-00001F890000}"/>
    <cellStyle name="Normal 40 10 2" xfId="46036" xr:uid="{00000000-0005-0000-0000-000020890000}"/>
    <cellStyle name="Normal 40 11" xfId="37662" xr:uid="{00000000-0005-0000-0000-000021890000}"/>
    <cellStyle name="Normal 40 12" xfId="37847" xr:uid="{00000000-0005-0000-0000-000022890000}"/>
    <cellStyle name="Normal 40 13" xfId="38055" xr:uid="{00000000-0005-0000-0000-000023890000}"/>
    <cellStyle name="Normal 40 2" xfId="3098" xr:uid="{00000000-0005-0000-0000-000024890000}"/>
    <cellStyle name="Normal 40 2 2" xfId="3650" xr:uid="{00000000-0005-0000-0000-000025890000}"/>
    <cellStyle name="Normal 40 2 2 2" xfId="19836" xr:uid="{00000000-0005-0000-0000-000026890000}"/>
    <cellStyle name="Normal 40 2 2 2 2" xfId="22765" xr:uid="{00000000-0005-0000-0000-000027890000}"/>
    <cellStyle name="Normal 40 2 2 2 2 2" xfId="27152" xr:uid="{00000000-0005-0000-0000-000028890000}"/>
    <cellStyle name="Normal 40 2 2 2 2 2 2" xfId="37272" xr:uid="{00000000-0005-0000-0000-000029890000}"/>
    <cellStyle name="Normal 40 2 2 2 2 3" xfId="32940" xr:uid="{00000000-0005-0000-0000-00002A890000}"/>
    <cellStyle name="Normal 40 2 2 2 2 4" xfId="44680" xr:uid="{00000000-0005-0000-0000-00002B890000}"/>
    <cellStyle name="Normal 40 2 2 2 3" xfId="25077" xr:uid="{00000000-0005-0000-0000-00002C890000}"/>
    <cellStyle name="Normal 40 2 2 2 3 2" xfId="35207" xr:uid="{00000000-0005-0000-0000-00002D890000}"/>
    <cellStyle name="Normal 40 2 2 2 4" xfId="30064" xr:uid="{00000000-0005-0000-0000-00002E890000}"/>
    <cellStyle name="Normal 40 2 2 2 5" xfId="40741" xr:uid="{00000000-0005-0000-0000-00002F890000}"/>
    <cellStyle name="Normal 40 2 2 3" xfId="21055" xr:uid="{00000000-0005-0000-0000-000030890000}"/>
    <cellStyle name="Normal 40 2 2 3 2" xfId="26236" xr:uid="{00000000-0005-0000-0000-000031890000}"/>
    <cellStyle name="Normal 40 2 2 3 2 2" xfId="36357" xr:uid="{00000000-0005-0000-0000-000032890000}"/>
    <cellStyle name="Normal 40 2 2 3 3" xfId="31261" xr:uid="{00000000-0005-0000-0000-000033890000}"/>
    <cellStyle name="Normal 40 2 2 3 4" xfId="42767" xr:uid="{00000000-0005-0000-0000-000034890000}"/>
    <cellStyle name="Normal 40 2 2 4" xfId="24143" xr:uid="{00000000-0005-0000-0000-000035890000}"/>
    <cellStyle name="Normal 40 2 2 4 2" xfId="34290" xr:uid="{00000000-0005-0000-0000-000036890000}"/>
    <cellStyle name="Normal 40 2 2 5" xfId="28367" xr:uid="{00000000-0005-0000-0000-000037890000}"/>
    <cellStyle name="Normal 40 2 2 6" xfId="38825" xr:uid="{00000000-0005-0000-0000-000038890000}"/>
    <cellStyle name="Normal 40 2 3" xfId="19308" xr:uid="{00000000-0005-0000-0000-000039890000}"/>
    <cellStyle name="Normal 40 2 3 2" xfId="22239" xr:uid="{00000000-0005-0000-0000-00003A890000}"/>
    <cellStyle name="Normal 40 2 3 2 2" xfId="26626" xr:uid="{00000000-0005-0000-0000-00003B890000}"/>
    <cellStyle name="Normal 40 2 3 2 2 2" xfId="36746" xr:uid="{00000000-0005-0000-0000-00003C890000}"/>
    <cellStyle name="Normal 40 2 3 2 2 3" xfId="45199" xr:uid="{00000000-0005-0000-0000-00003D890000}"/>
    <cellStyle name="Normal 40 2 3 2 3" xfId="32414" xr:uid="{00000000-0005-0000-0000-00003E890000}"/>
    <cellStyle name="Normal 40 2 3 2 4" xfId="41260" xr:uid="{00000000-0005-0000-0000-00003F890000}"/>
    <cellStyle name="Normal 40 2 3 3" xfId="24551" xr:uid="{00000000-0005-0000-0000-000040890000}"/>
    <cellStyle name="Normal 40 2 3 3 2" xfId="34681" xr:uid="{00000000-0005-0000-0000-000041890000}"/>
    <cellStyle name="Normal 40 2 3 3 3" xfId="43286" xr:uid="{00000000-0005-0000-0000-000042890000}"/>
    <cellStyle name="Normal 40 2 3 4" xfId="29537" xr:uid="{00000000-0005-0000-0000-000043890000}"/>
    <cellStyle name="Normal 40 2 3 5" xfId="39344" xr:uid="{00000000-0005-0000-0000-000044890000}"/>
    <cellStyle name="Normal 40 2 4" xfId="20590" xr:uid="{00000000-0005-0000-0000-000045890000}"/>
    <cellStyle name="Normal 40 2 4 2" xfId="25772" xr:uid="{00000000-0005-0000-0000-000046890000}"/>
    <cellStyle name="Normal 40 2 4 2 2" xfId="35893" xr:uid="{00000000-0005-0000-0000-000047890000}"/>
    <cellStyle name="Normal 40 2 4 2 3" xfId="44051" xr:uid="{00000000-0005-0000-0000-000048890000}"/>
    <cellStyle name="Normal 40 2 4 3" xfId="30797" xr:uid="{00000000-0005-0000-0000-000049890000}"/>
    <cellStyle name="Normal 40 2 4 4" xfId="40112" xr:uid="{00000000-0005-0000-0000-00004A890000}"/>
    <cellStyle name="Normal 40 2 5" xfId="23672" xr:uid="{00000000-0005-0000-0000-00004B890000}"/>
    <cellStyle name="Normal 40 2 5 2" xfId="33825" xr:uid="{00000000-0005-0000-0000-00004C890000}"/>
    <cellStyle name="Normal 40 2 5 3" xfId="42138" xr:uid="{00000000-0005-0000-0000-00004D890000}"/>
    <cellStyle name="Normal 40 2 6" xfId="27888" xr:uid="{00000000-0005-0000-0000-00004E890000}"/>
    <cellStyle name="Normal 40 2 7" xfId="38196" xr:uid="{00000000-0005-0000-0000-00004F890000}"/>
    <cellStyle name="Normal 40 3" xfId="3099" xr:uid="{00000000-0005-0000-0000-000050890000}"/>
    <cellStyle name="Normal 40 3 2" xfId="19661" xr:uid="{00000000-0005-0000-0000-000051890000}"/>
    <cellStyle name="Normal 40 3 2 2" xfId="22590" xr:uid="{00000000-0005-0000-0000-000052890000}"/>
    <cellStyle name="Normal 40 3 2 2 2" xfId="26977" xr:uid="{00000000-0005-0000-0000-000053890000}"/>
    <cellStyle name="Normal 40 3 2 2 2 2" xfId="37097" xr:uid="{00000000-0005-0000-0000-000054890000}"/>
    <cellStyle name="Normal 40 3 2 2 2 3" xfId="44806" xr:uid="{00000000-0005-0000-0000-000055890000}"/>
    <cellStyle name="Normal 40 3 2 2 3" xfId="32765" xr:uid="{00000000-0005-0000-0000-000056890000}"/>
    <cellStyle name="Normal 40 3 2 2 4" xfId="40867" xr:uid="{00000000-0005-0000-0000-000057890000}"/>
    <cellStyle name="Normal 40 3 2 3" xfId="24902" xr:uid="{00000000-0005-0000-0000-000058890000}"/>
    <cellStyle name="Normal 40 3 2 3 2" xfId="35032" xr:uid="{00000000-0005-0000-0000-000059890000}"/>
    <cellStyle name="Normal 40 3 2 3 3" xfId="42893" xr:uid="{00000000-0005-0000-0000-00005A890000}"/>
    <cellStyle name="Normal 40 3 2 4" xfId="29889" xr:uid="{00000000-0005-0000-0000-00005B890000}"/>
    <cellStyle name="Normal 40 3 2 5" xfId="38951" xr:uid="{00000000-0005-0000-0000-00005C890000}"/>
    <cellStyle name="Normal 40 3 3" xfId="20591" xr:uid="{00000000-0005-0000-0000-00005D890000}"/>
    <cellStyle name="Normal 40 3 3 2" xfId="25773" xr:uid="{00000000-0005-0000-0000-00005E890000}"/>
    <cellStyle name="Normal 40 3 3 2 2" xfId="35894" xr:uid="{00000000-0005-0000-0000-00005F890000}"/>
    <cellStyle name="Normal 40 3 3 2 2 2" xfId="45323" xr:uid="{00000000-0005-0000-0000-000060890000}"/>
    <cellStyle name="Normal 40 3 3 2 3" xfId="41384" xr:uid="{00000000-0005-0000-0000-000061890000}"/>
    <cellStyle name="Normal 40 3 3 3" xfId="30798" xr:uid="{00000000-0005-0000-0000-000062890000}"/>
    <cellStyle name="Normal 40 3 3 3 2" xfId="43410" xr:uid="{00000000-0005-0000-0000-000063890000}"/>
    <cellStyle name="Normal 40 3 3 4" xfId="39468" xr:uid="{00000000-0005-0000-0000-000064890000}"/>
    <cellStyle name="Normal 40 3 4" xfId="23673" xr:uid="{00000000-0005-0000-0000-000065890000}"/>
    <cellStyle name="Normal 40 3 4 2" xfId="33826" xr:uid="{00000000-0005-0000-0000-000066890000}"/>
    <cellStyle name="Normal 40 3 4 2 2" xfId="44175" xr:uid="{00000000-0005-0000-0000-000067890000}"/>
    <cellStyle name="Normal 40 3 4 3" xfId="40236" xr:uid="{00000000-0005-0000-0000-000068890000}"/>
    <cellStyle name="Normal 40 3 5" xfId="27889" xr:uid="{00000000-0005-0000-0000-000069890000}"/>
    <cellStyle name="Normal 40 3 5 2" xfId="42262" xr:uid="{00000000-0005-0000-0000-00006A890000}"/>
    <cellStyle name="Normal 40 3 6" xfId="38320" xr:uid="{00000000-0005-0000-0000-00006B890000}"/>
    <cellStyle name="Normal 40 4" xfId="3651" xr:uid="{00000000-0005-0000-0000-00006C890000}"/>
    <cellStyle name="Normal 40 4 2" xfId="19480" xr:uid="{00000000-0005-0000-0000-00006D890000}"/>
    <cellStyle name="Normal 40 4 2 2" xfId="22409" xr:uid="{00000000-0005-0000-0000-00006E890000}"/>
    <cellStyle name="Normal 40 4 2 2 2" xfId="26796" xr:uid="{00000000-0005-0000-0000-00006F890000}"/>
    <cellStyle name="Normal 40 4 2 2 2 2" xfId="36916" xr:uid="{00000000-0005-0000-0000-000070890000}"/>
    <cellStyle name="Normal 40 4 2 2 2 3" xfId="44941" xr:uid="{00000000-0005-0000-0000-000071890000}"/>
    <cellStyle name="Normal 40 4 2 2 3" xfId="32584" xr:uid="{00000000-0005-0000-0000-000072890000}"/>
    <cellStyle name="Normal 40 4 2 2 4" xfId="41002" xr:uid="{00000000-0005-0000-0000-000073890000}"/>
    <cellStyle name="Normal 40 4 2 3" xfId="24721" xr:uid="{00000000-0005-0000-0000-000074890000}"/>
    <cellStyle name="Normal 40 4 2 3 2" xfId="34851" xr:uid="{00000000-0005-0000-0000-000075890000}"/>
    <cellStyle name="Normal 40 4 2 3 3" xfId="43028" xr:uid="{00000000-0005-0000-0000-000076890000}"/>
    <cellStyle name="Normal 40 4 2 4" xfId="29708" xr:uid="{00000000-0005-0000-0000-000077890000}"/>
    <cellStyle name="Normal 40 4 2 5" xfId="39086" xr:uid="{00000000-0005-0000-0000-000078890000}"/>
    <cellStyle name="Normal 40 4 3" xfId="21056" xr:uid="{00000000-0005-0000-0000-000079890000}"/>
    <cellStyle name="Normal 40 4 3 2" xfId="26237" xr:uid="{00000000-0005-0000-0000-00007A890000}"/>
    <cellStyle name="Normal 40 4 3 2 2" xfId="36358" xr:uid="{00000000-0005-0000-0000-00007B890000}"/>
    <cellStyle name="Normal 40 4 3 2 2 2" xfId="45445" xr:uid="{00000000-0005-0000-0000-00007C890000}"/>
    <cellStyle name="Normal 40 4 3 2 3" xfId="41506" xr:uid="{00000000-0005-0000-0000-00007D890000}"/>
    <cellStyle name="Normal 40 4 3 3" xfId="31262" xr:uid="{00000000-0005-0000-0000-00007E890000}"/>
    <cellStyle name="Normal 40 4 3 3 2" xfId="43532" xr:uid="{00000000-0005-0000-0000-00007F890000}"/>
    <cellStyle name="Normal 40 4 3 4" xfId="39590" xr:uid="{00000000-0005-0000-0000-000080890000}"/>
    <cellStyle name="Normal 40 4 4" xfId="24144" xr:uid="{00000000-0005-0000-0000-000081890000}"/>
    <cellStyle name="Normal 40 4 4 2" xfId="34291" xr:uid="{00000000-0005-0000-0000-000082890000}"/>
    <cellStyle name="Normal 40 4 4 2 2" xfId="44297" xr:uid="{00000000-0005-0000-0000-000083890000}"/>
    <cellStyle name="Normal 40 4 4 3" xfId="40358" xr:uid="{00000000-0005-0000-0000-000084890000}"/>
    <cellStyle name="Normal 40 4 5" xfId="28368" xr:uid="{00000000-0005-0000-0000-000085890000}"/>
    <cellStyle name="Normal 40 4 5 2" xfId="42384" xr:uid="{00000000-0005-0000-0000-000086890000}"/>
    <cellStyle name="Normal 40 4 6" xfId="38442" xr:uid="{00000000-0005-0000-0000-000087890000}"/>
    <cellStyle name="Normal 40 5" xfId="3652" xr:uid="{00000000-0005-0000-0000-000088890000}"/>
    <cellStyle name="Normal 40 5 2" xfId="20007" xr:uid="{00000000-0005-0000-0000-000089890000}"/>
    <cellStyle name="Normal 40 5 2 2" xfId="22936" xr:uid="{00000000-0005-0000-0000-00008A890000}"/>
    <cellStyle name="Normal 40 5 2 2 2" xfId="27323" xr:uid="{00000000-0005-0000-0000-00008B890000}"/>
    <cellStyle name="Normal 40 5 2 2 2 2" xfId="37443" xr:uid="{00000000-0005-0000-0000-00008C890000}"/>
    <cellStyle name="Normal 40 5 2 2 2 3" xfId="45569" xr:uid="{00000000-0005-0000-0000-00008D890000}"/>
    <cellStyle name="Normal 40 5 2 2 3" xfId="33111" xr:uid="{00000000-0005-0000-0000-00008E890000}"/>
    <cellStyle name="Normal 40 5 2 2 4" xfId="41630" xr:uid="{00000000-0005-0000-0000-00008F890000}"/>
    <cellStyle name="Normal 40 5 2 3" xfId="25248" xr:uid="{00000000-0005-0000-0000-000090890000}"/>
    <cellStyle name="Normal 40 5 2 3 2" xfId="35378" xr:uid="{00000000-0005-0000-0000-000091890000}"/>
    <cellStyle name="Normal 40 5 2 3 3" xfId="43656" xr:uid="{00000000-0005-0000-0000-000092890000}"/>
    <cellStyle name="Normal 40 5 2 4" xfId="30235" xr:uid="{00000000-0005-0000-0000-000093890000}"/>
    <cellStyle name="Normal 40 5 2 5" xfId="39714" xr:uid="{00000000-0005-0000-0000-000094890000}"/>
    <cellStyle name="Normal 40 5 3" xfId="21057" xr:uid="{00000000-0005-0000-0000-000095890000}"/>
    <cellStyle name="Normal 40 5 3 2" xfId="26238" xr:uid="{00000000-0005-0000-0000-000096890000}"/>
    <cellStyle name="Normal 40 5 3 2 2" xfId="36359" xr:uid="{00000000-0005-0000-0000-000097890000}"/>
    <cellStyle name="Normal 40 5 3 2 3" xfId="44421" xr:uid="{00000000-0005-0000-0000-000098890000}"/>
    <cellStyle name="Normal 40 5 3 3" xfId="31263" xr:uid="{00000000-0005-0000-0000-000099890000}"/>
    <cellStyle name="Normal 40 5 3 4" xfId="40482" xr:uid="{00000000-0005-0000-0000-00009A890000}"/>
    <cellStyle name="Normal 40 5 4" xfId="24145" xr:uid="{00000000-0005-0000-0000-00009B890000}"/>
    <cellStyle name="Normal 40 5 4 2" xfId="34292" xr:uid="{00000000-0005-0000-0000-00009C890000}"/>
    <cellStyle name="Normal 40 5 4 3" xfId="42508" xr:uid="{00000000-0005-0000-0000-00009D890000}"/>
    <cellStyle name="Normal 40 5 5" xfId="28369" xr:uid="{00000000-0005-0000-0000-00009E890000}"/>
    <cellStyle name="Normal 40 5 6" xfId="38566" xr:uid="{00000000-0005-0000-0000-00009F890000}"/>
    <cellStyle name="Normal 40 6" xfId="19128" xr:uid="{00000000-0005-0000-0000-0000A0890000}"/>
    <cellStyle name="Normal 40 6 2" xfId="22070" xr:uid="{00000000-0005-0000-0000-0000A1890000}"/>
    <cellStyle name="Normal 40 6 2 2" xfId="26459" xr:uid="{00000000-0005-0000-0000-0000A2890000}"/>
    <cellStyle name="Normal 40 6 2 2 2" xfId="36579" xr:uid="{00000000-0005-0000-0000-0000A3890000}"/>
    <cellStyle name="Normal 40 6 2 2 2 2" xfId="45705" xr:uid="{00000000-0005-0000-0000-0000A4890000}"/>
    <cellStyle name="Normal 40 6 2 2 3" xfId="41766" xr:uid="{00000000-0005-0000-0000-0000A5890000}"/>
    <cellStyle name="Normal 40 6 2 3" xfId="32246" xr:uid="{00000000-0005-0000-0000-0000A6890000}"/>
    <cellStyle name="Normal 40 6 2 3 2" xfId="43792" xr:uid="{00000000-0005-0000-0000-0000A7890000}"/>
    <cellStyle name="Normal 40 6 2 4" xfId="39850" xr:uid="{00000000-0005-0000-0000-0000A8890000}"/>
    <cellStyle name="Normal 40 6 3" xfId="24382" xr:uid="{00000000-0005-0000-0000-0000A9890000}"/>
    <cellStyle name="Normal 40 6 3 2" xfId="34513" xr:uid="{00000000-0005-0000-0000-0000AA890000}"/>
    <cellStyle name="Normal 40 6 3 2 2" xfId="44556" xr:uid="{00000000-0005-0000-0000-0000AB890000}"/>
    <cellStyle name="Normal 40 6 3 3" xfId="40617" xr:uid="{00000000-0005-0000-0000-0000AC890000}"/>
    <cellStyle name="Normal 40 6 4" xfId="29364" xr:uid="{00000000-0005-0000-0000-0000AD890000}"/>
    <cellStyle name="Normal 40 6 4 2" xfId="42643" xr:uid="{00000000-0005-0000-0000-0000AE890000}"/>
    <cellStyle name="Normal 40 6 5" xfId="38701" xr:uid="{00000000-0005-0000-0000-0000AF890000}"/>
    <cellStyle name="Normal 40 7" xfId="20243" xr:uid="{00000000-0005-0000-0000-0000B0890000}"/>
    <cellStyle name="Normal 40 7 2" xfId="25425" xr:uid="{00000000-0005-0000-0000-0000B1890000}"/>
    <cellStyle name="Normal 40 7 2 2" xfId="35546" xr:uid="{00000000-0005-0000-0000-0000B2890000}"/>
    <cellStyle name="Normal 40 7 2 2 2" xfId="45075" xr:uid="{00000000-0005-0000-0000-0000B3890000}"/>
    <cellStyle name="Normal 40 7 2 3" xfId="41136" xr:uid="{00000000-0005-0000-0000-0000B4890000}"/>
    <cellStyle name="Normal 40 7 3" xfId="30450" xr:uid="{00000000-0005-0000-0000-0000B5890000}"/>
    <cellStyle name="Normal 40 7 3 2" xfId="43162" xr:uid="{00000000-0005-0000-0000-0000B6890000}"/>
    <cellStyle name="Normal 40 7 4" xfId="39220" xr:uid="{00000000-0005-0000-0000-0000B7890000}"/>
    <cellStyle name="Normal 40 8" xfId="23149" xr:uid="{00000000-0005-0000-0000-0000B8890000}"/>
    <cellStyle name="Normal 40 8 2" xfId="33314" xr:uid="{00000000-0005-0000-0000-0000B9890000}"/>
    <cellStyle name="Normal 40 8 2 2" xfId="43921" xr:uid="{00000000-0005-0000-0000-0000BA890000}"/>
    <cellStyle name="Normal 40 8 3" xfId="39979" xr:uid="{00000000-0005-0000-0000-0000BB890000}"/>
    <cellStyle name="Normal 40 9" xfId="23313" xr:uid="{00000000-0005-0000-0000-0000BC890000}"/>
    <cellStyle name="Normal 40 9 2" xfId="33477" xr:uid="{00000000-0005-0000-0000-0000BD890000}"/>
    <cellStyle name="Normal 40 9 3" xfId="42004" xr:uid="{00000000-0005-0000-0000-0000BE890000}"/>
    <cellStyle name="Normal 41" xfId="2370" xr:uid="{00000000-0005-0000-0000-0000BF890000}"/>
    <cellStyle name="Normal 41 10" xfId="27522" xr:uid="{00000000-0005-0000-0000-0000C0890000}"/>
    <cellStyle name="Normal 41 10 2" xfId="46037" xr:uid="{00000000-0005-0000-0000-0000C1890000}"/>
    <cellStyle name="Normal 41 11" xfId="37663" xr:uid="{00000000-0005-0000-0000-0000C2890000}"/>
    <cellStyle name="Normal 41 12" xfId="37848" xr:uid="{00000000-0005-0000-0000-0000C3890000}"/>
    <cellStyle name="Normal 41 13" xfId="38056" xr:uid="{00000000-0005-0000-0000-0000C4890000}"/>
    <cellStyle name="Normal 41 2" xfId="3100" xr:uid="{00000000-0005-0000-0000-0000C5890000}"/>
    <cellStyle name="Normal 41 2 2" xfId="3653" xr:uid="{00000000-0005-0000-0000-0000C6890000}"/>
    <cellStyle name="Normal 41 2 2 2" xfId="19837" xr:uid="{00000000-0005-0000-0000-0000C7890000}"/>
    <cellStyle name="Normal 41 2 2 2 2" xfId="22766" xr:uid="{00000000-0005-0000-0000-0000C8890000}"/>
    <cellStyle name="Normal 41 2 2 2 2 2" xfId="27153" xr:uid="{00000000-0005-0000-0000-0000C9890000}"/>
    <cellStyle name="Normal 41 2 2 2 2 2 2" xfId="37273" xr:uid="{00000000-0005-0000-0000-0000CA890000}"/>
    <cellStyle name="Normal 41 2 2 2 2 3" xfId="32941" xr:uid="{00000000-0005-0000-0000-0000CB890000}"/>
    <cellStyle name="Normal 41 2 2 2 2 4" xfId="44681" xr:uid="{00000000-0005-0000-0000-0000CC890000}"/>
    <cellStyle name="Normal 41 2 2 2 3" xfId="25078" xr:uid="{00000000-0005-0000-0000-0000CD890000}"/>
    <cellStyle name="Normal 41 2 2 2 3 2" xfId="35208" xr:uid="{00000000-0005-0000-0000-0000CE890000}"/>
    <cellStyle name="Normal 41 2 2 2 4" xfId="30065" xr:uid="{00000000-0005-0000-0000-0000CF890000}"/>
    <cellStyle name="Normal 41 2 2 2 5" xfId="40742" xr:uid="{00000000-0005-0000-0000-0000D0890000}"/>
    <cellStyle name="Normal 41 2 2 3" xfId="21058" xr:uid="{00000000-0005-0000-0000-0000D1890000}"/>
    <cellStyle name="Normal 41 2 2 3 2" xfId="26239" xr:uid="{00000000-0005-0000-0000-0000D2890000}"/>
    <cellStyle name="Normal 41 2 2 3 2 2" xfId="36360" xr:uid="{00000000-0005-0000-0000-0000D3890000}"/>
    <cellStyle name="Normal 41 2 2 3 3" xfId="31264" xr:uid="{00000000-0005-0000-0000-0000D4890000}"/>
    <cellStyle name="Normal 41 2 2 3 4" xfId="42768" xr:uid="{00000000-0005-0000-0000-0000D5890000}"/>
    <cellStyle name="Normal 41 2 2 4" xfId="24146" xr:uid="{00000000-0005-0000-0000-0000D6890000}"/>
    <cellStyle name="Normal 41 2 2 4 2" xfId="34293" xr:uid="{00000000-0005-0000-0000-0000D7890000}"/>
    <cellStyle name="Normal 41 2 2 5" xfId="28370" xr:uid="{00000000-0005-0000-0000-0000D8890000}"/>
    <cellStyle name="Normal 41 2 2 6" xfId="38826" xr:uid="{00000000-0005-0000-0000-0000D9890000}"/>
    <cellStyle name="Normal 41 2 3" xfId="19309" xr:uid="{00000000-0005-0000-0000-0000DA890000}"/>
    <cellStyle name="Normal 41 2 3 2" xfId="22240" xr:uid="{00000000-0005-0000-0000-0000DB890000}"/>
    <cellStyle name="Normal 41 2 3 2 2" xfId="26627" xr:uid="{00000000-0005-0000-0000-0000DC890000}"/>
    <cellStyle name="Normal 41 2 3 2 2 2" xfId="36747" xr:uid="{00000000-0005-0000-0000-0000DD890000}"/>
    <cellStyle name="Normal 41 2 3 2 2 3" xfId="45200" xr:uid="{00000000-0005-0000-0000-0000DE890000}"/>
    <cellStyle name="Normal 41 2 3 2 3" xfId="32415" xr:uid="{00000000-0005-0000-0000-0000DF890000}"/>
    <cellStyle name="Normal 41 2 3 2 4" xfId="41261" xr:uid="{00000000-0005-0000-0000-0000E0890000}"/>
    <cellStyle name="Normal 41 2 3 3" xfId="24552" xr:uid="{00000000-0005-0000-0000-0000E1890000}"/>
    <cellStyle name="Normal 41 2 3 3 2" xfId="34682" xr:uid="{00000000-0005-0000-0000-0000E2890000}"/>
    <cellStyle name="Normal 41 2 3 3 3" xfId="43287" xr:uid="{00000000-0005-0000-0000-0000E3890000}"/>
    <cellStyle name="Normal 41 2 3 4" xfId="29538" xr:uid="{00000000-0005-0000-0000-0000E4890000}"/>
    <cellStyle name="Normal 41 2 3 5" xfId="39345" xr:uid="{00000000-0005-0000-0000-0000E5890000}"/>
    <cellStyle name="Normal 41 2 4" xfId="20592" xr:uid="{00000000-0005-0000-0000-0000E6890000}"/>
    <cellStyle name="Normal 41 2 4 2" xfId="25774" xr:uid="{00000000-0005-0000-0000-0000E7890000}"/>
    <cellStyle name="Normal 41 2 4 2 2" xfId="35895" xr:uid="{00000000-0005-0000-0000-0000E8890000}"/>
    <cellStyle name="Normal 41 2 4 2 3" xfId="44052" xr:uid="{00000000-0005-0000-0000-0000E9890000}"/>
    <cellStyle name="Normal 41 2 4 3" xfId="30799" xr:uid="{00000000-0005-0000-0000-0000EA890000}"/>
    <cellStyle name="Normal 41 2 4 4" xfId="40113" xr:uid="{00000000-0005-0000-0000-0000EB890000}"/>
    <cellStyle name="Normal 41 2 5" xfId="23674" xr:uid="{00000000-0005-0000-0000-0000EC890000}"/>
    <cellStyle name="Normal 41 2 5 2" xfId="33827" xr:uid="{00000000-0005-0000-0000-0000ED890000}"/>
    <cellStyle name="Normal 41 2 5 3" xfId="42139" xr:uid="{00000000-0005-0000-0000-0000EE890000}"/>
    <cellStyle name="Normal 41 2 6" xfId="27890" xr:uid="{00000000-0005-0000-0000-0000EF890000}"/>
    <cellStyle name="Normal 41 2 7" xfId="38197" xr:uid="{00000000-0005-0000-0000-0000F0890000}"/>
    <cellStyle name="Normal 41 3" xfId="3101" xr:uid="{00000000-0005-0000-0000-0000F1890000}"/>
    <cellStyle name="Normal 41 3 2" xfId="19662" xr:uid="{00000000-0005-0000-0000-0000F2890000}"/>
    <cellStyle name="Normal 41 3 2 2" xfId="22591" xr:uid="{00000000-0005-0000-0000-0000F3890000}"/>
    <cellStyle name="Normal 41 3 2 2 2" xfId="26978" xr:uid="{00000000-0005-0000-0000-0000F4890000}"/>
    <cellStyle name="Normal 41 3 2 2 2 2" xfId="37098" xr:uid="{00000000-0005-0000-0000-0000F5890000}"/>
    <cellStyle name="Normal 41 3 2 2 2 3" xfId="44807" xr:uid="{00000000-0005-0000-0000-0000F6890000}"/>
    <cellStyle name="Normal 41 3 2 2 3" xfId="32766" xr:uid="{00000000-0005-0000-0000-0000F7890000}"/>
    <cellStyle name="Normal 41 3 2 2 4" xfId="40868" xr:uid="{00000000-0005-0000-0000-0000F8890000}"/>
    <cellStyle name="Normal 41 3 2 3" xfId="24903" xr:uid="{00000000-0005-0000-0000-0000F9890000}"/>
    <cellStyle name="Normal 41 3 2 3 2" xfId="35033" xr:uid="{00000000-0005-0000-0000-0000FA890000}"/>
    <cellStyle name="Normal 41 3 2 3 3" xfId="42894" xr:uid="{00000000-0005-0000-0000-0000FB890000}"/>
    <cellStyle name="Normal 41 3 2 4" xfId="29890" xr:uid="{00000000-0005-0000-0000-0000FC890000}"/>
    <cellStyle name="Normal 41 3 2 5" xfId="38952" xr:uid="{00000000-0005-0000-0000-0000FD890000}"/>
    <cellStyle name="Normal 41 3 3" xfId="20593" xr:uid="{00000000-0005-0000-0000-0000FE890000}"/>
    <cellStyle name="Normal 41 3 3 2" xfId="25775" xr:uid="{00000000-0005-0000-0000-0000FF890000}"/>
    <cellStyle name="Normal 41 3 3 2 2" xfId="35896" xr:uid="{00000000-0005-0000-0000-0000008A0000}"/>
    <cellStyle name="Normal 41 3 3 2 2 2" xfId="45324" xr:uid="{00000000-0005-0000-0000-0000018A0000}"/>
    <cellStyle name="Normal 41 3 3 2 3" xfId="41385" xr:uid="{00000000-0005-0000-0000-0000028A0000}"/>
    <cellStyle name="Normal 41 3 3 3" xfId="30800" xr:uid="{00000000-0005-0000-0000-0000038A0000}"/>
    <cellStyle name="Normal 41 3 3 3 2" xfId="43411" xr:uid="{00000000-0005-0000-0000-0000048A0000}"/>
    <cellStyle name="Normal 41 3 3 4" xfId="39469" xr:uid="{00000000-0005-0000-0000-0000058A0000}"/>
    <cellStyle name="Normal 41 3 4" xfId="23675" xr:uid="{00000000-0005-0000-0000-0000068A0000}"/>
    <cellStyle name="Normal 41 3 4 2" xfId="33828" xr:uid="{00000000-0005-0000-0000-0000078A0000}"/>
    <cellStyle name="Normal 41 3 4 2 2" xfId="44176" xr:uid="{00000000-0005-0000-0000-0000088A0000}"/>
    <cellStyle name="Normal 41 3 4 3" xfId="40237" xr:uid="{00000000-0005-0000-0000-0000098A0000}"/>
    <cellStyle name="Normal 41 3 5" xfId="27891" xr:uid="{00000000-0005-0000-0000-00000A8A0000}"/>
    <cellStyle name="Normal 41 3 5 2" xfId="42263" xr:uid="{00000000-0005-0000-0000-00000B8A0000}"/>
    <cellStyle name="Normal 41 3 6" xfId="38321" xr:uid="{00000000-0005-0000-0000-00000C8A0000}"/>
    <cellStyle name="Normal 41 4" xfId="3654" xr:uid="{00000000-0005-0000-0000-00000D8A0000}"/>
    <cellStyle name="Normal 41 4 2" xfId="19481" xr:uid="{00000000-0005-0000-0000-00000E8A0000}"/>
    <cellStyle name="Normal 41 4 2 2" xfId="22410" xr:uid="{00000000-0005-0000-0000-00000F8A0000}"/>
    <cellStyle name="Normal 41 4 2 2 2" xfId="26797" xr:uid="{00000000-0005-0000-0000-0000108A0000}"/>
    <cellStyle name="Normal 41 4 2 2 2 2" xfId="36917" xr:uid="{00000000-0005-0000-0000-0000118A0000}"/>
    <cellStyle name="Normal 41 4 2 2 2 3" xfId="44942" xr:uid="{00000000-0005-0000-0000-0000128A0000}"/>
    <cellStyle name="Normal 41 4 2 2 3" xfId="32585" xr:uid="{00000000-0005-0000-0000-0000138A0000}"/>
    <cellStyle name="Normal 41 4 2 2 4" xfId="41003" xr:uid="{00000000-0005-0000-0000-0000148A0000}"/>
    <cellStyle name="Normal 41 4 2 3" xfId="24722" xr:uid="{00000000-0005-0000-0000-0000158A0000}"/>
    <cellStyle name="Normal 41 4 2 3 2" xfId="34852" xr:uid="{00000000-0005-0000-0000-0000168A0000}"/>
    <cellStyle name="Normal 41 4 2 3 3" xfId="43029" xr:uid="{00000000-0005-0000-0000-0000178A0000}"/>
    <cellStyle name="Normal 41 4 2 4" xfId="29709" xr:uid="{00000000-0005-0000-0000-0000188A0000}"/>
    <cellStyle name="Normal 41 4 2 5" xfId="39087" xr:uid="{00000000-0005-0000-0000-0000198A0000}"/>
    <cellStyle name="Normal 41 4 3" xfId="21059" xr:uid="{00000000-0005-0000-0000-00001A8A0000}"/>
    <cellStyle name="Normal 41 4 3 2" xfId="26240" xr:uid="{00000000-0005-0000-0000-00001B8A0000}"/>
    <cellStyle name="Normal 41 4 3 2 2" xfId="36361" xr:uid="{00000000-0005-0000-0000-00001C8A0000}"/>
    <cellStyle name="Normal 41 4 3 2 2 2" xfId="45446" xr:uid="{00000000-0005-0000-0000-00001D8A0000}"/>
    <cellStyle name="Normal 41 4 3 2 3" xfId="41507" xr:uid="{00000000-0005-0000-0000-00001E8A0000}"/>
    <cellStyle name="Normal 41 4 3 3" xfId="31265" xr:uid="{00000000-0005-0000-0000-00001F8A0000}"/>
    <cellStyle name="Normal 41 4 3 3 2" xfId="43533" xr:uid="{00000000-0005-0000-0000-0000208A0000}"/>
    <cellStyle name="Normal 41 4 3 4" xfId="39591" xr:uid="{00000000-0005-0000-0000-0000218A0000}"/>
    <cellStyle name="Normal 41 4 4" xfId="24147" xr:uid="{00000000-0005-0000-0000-0000228A0000}"/>
    <cellStyle name="Normal 41 4 4 2" xfId="34294" xr:uid="{00000000-0005-0000-0000-0000238A0000}"/>
    <cellStyle name="Normal 41 4 4 2 2" xfId="44298" xr:uid="{00000000-0005-0000-0000-0000248A0000}"/>
    <cellStyle name="Normal 41 4 4 3" xfId="40359" xr:uid="{00000000-0005-0000-0000-0000258A0000}"/>
    <cellStyle name="Normal 41 4 5" xfId="28371" xr:uid="{00000000-0005-0000-0000-0000268A0000}"/>
    <cellStyle name="Normal 41 4 5 2" xfId="42385" xr:uid="{00000000-0005-0000-0000-0000278A0000}"/>
    <cellStyle name="Normal 41 4 6" xfId="38443" xr:uid="{00000000-0005-0000-0000-0000288A0000}"/>
    <cellStyle name="Normal 41 5" xfId="3655" xr:uid="{00000000-0005-0000-0000-0000298A0000}"/>
    <cellStyle name="Normal 41 5 2" xfId="20008" xr:uid="{00000000-0005-0000-0000-00002A8A0000}"/>
    <cellStyle name="Normal 41 5 2 2" xfId="22937" xr:uid="{00000000-0005-0000-0000-00002B8A0000}"/>
    <cellStyle name="Normal 41 5 2 2 2" xfId="27324" xr:uid="{00000000-0005-0000-0000-00002C8A0000}"/>
    <cellStyle name="Normal 41 5 2 2 2 2" xfId="37444" xr:uid="{00000000-0005-0000-0000-00002D8A0000}"/>
    <cellStyle name="Normal 41 5 2 2 2 3" xfId="45570" xr:uid="{00000000-0005-0000-0000-00002E8A0000}"/>
    <cellStyle name="Normal 41 5 2 2 3" xfId="33112" xr:uid="{00000000-0005-0000-0000-00002F8A0000}"/>
    <cellStyle name="Normal 41 5 2 2 4" xfId="41631" xr:uid="{00000000-0005-0000-0000-0000308A0000}"/>
    <cellStyle name="Normal 41 5 2 3" xfId="25249" xr:uid="{00000000-0005-0000-0000-0000318A0000}"/>
    <cellStyle name="Normal 41 5 2 3 2" xfId="35379" xr:uid="{00000000-0005-0000-0000-0000328A0000}"/>
    <cellStyle name="Normal 41 5 2 3 3" xfId="43657" xr:uid="{00000000-0005-0000-0000-0000338A0000}"/>
    <cellStyle name="Normal 41 5 2 4" xfId="30236" xr:uid="{00000000-0005-0000-0000-0000348A0000}"/>
    <cellStyle name="Normal 41 5 2 5" xfId="39715" xr:uid="{00000000-0005-0000-0000-0000358A0000}"/>
    <cellStyle name="Normal 41 5 3" xfId="21060" xr:uid="{00000000-0005-0000-0000-0000368A0000}"/>
    <cellStyle name="Normal 41 5 3 2" xfId="26241" xr:uid="{00000000-0005-0000-0000-0000378A0000}"/>
    <cellStyle name="Normal 41 5 3 2 2" xfId="36362" xr:uid="{00000000-0005-0000-0000-0000388A0000}"/>
    <cellStyle name="Normal 41 5 3 2 3" xfId="44422" xr:uid="{00000000-0005-0000-0000-0000398A0000}"/>
    <cellStyle name="Normal 41 5 3 3" xfId="31266" xr:uid="{00000000-0005-0000-0000-00003A8A0000}"/>
    <cellStyle name="Normal 41 5 3 4" xfId="40483" xr:uid="{00000000-0005-0000-0000-00003B8A0000}"/>
    <cellStyle name="Normal 41 5 4" xfId="24148" xr:uid="{00000000-0005-0000-0000-00003C8A0000}"/>
    <cellStyle name="Normal 41 5 4 2" xfId="34295" xr:uid="{00000000-0005-0000-0000-00003D8A0000}"/>
    <cellStyle name="Normal 41 5 4 3" xfId="42509" xr:uid="{00000000-0005-0000-0000-00003E8A0000}"/>
    <cellStyle name="Normal 41 5 5" xfId="28372" xr:uid="{00000000-0005-0000-0000-00003F8A0000}"/>
    <cellStyle name="Normal 41 5 6" xfId="38567" xr:uid="{00000000-0005-0000-0000-0000408A0000}"/>
    <cellStyle name="Normal 41 6" xfId="19129" xr:uid="{00000000-0005-0000-0000-0000418A0000}"/>
    <cellStyle name="Normal 41 6 2" xfId="22071" xr:uid="{00000000-0005-0000-0000-0000428A0000}"/>
    <cellStyle name="Normal 41 6 2 2" xfId="26460" xr:uid="{00000000-0005-0000-0000-0000438A0000}"/>
    <cellStyle name="Normal 41 6 2 2 2" xfId="36580" xr:uid="{00000000-0005-0000-0000-0000448A0000}"/>
    <cellStyle name="Normal 41 6 2 2 2 2" xfId="45706" xr:uid="{00000000-0005-0000-0000-0000458A0000}"/>
    <cellStyle name="Normal 41 6 2 2 3" xfId="41767" xr:uid="{00000000-0005-0000-0000-0000468A0000}"/>
    <cellStyle name="Normal 41 6 2 3" xfId="32247" xr:uid="{00000000-0005-0000-0000-0000478A0000}"/>
    <cellStyle name="Normal 41 6 2 3 2" xfId="43793" xr:uid="{00000000-0005-0000-0000-0000488A0000}"/>
    <cellStyle name="Normal 41 6 2 4" xfId="39851" xr:uid="{00000000-0005-0000-0000-0000498A0000}"/>
    <cellStyle name="Normal 41 6 3" xfId="24383" xr:uid="{00000000-0005-0000-0000-00004A8A0000}"/>
    <cellStyle name="Normal 41 6 3 2" xfId="34514" xr:uid="{00000000-0005-0000-0000-00004B8A0000}"/>
    <cellStyle name="Normal 41 6 3 2 2" xfId="44557" xr:uid="{00000000-0005-0000-0000-00004C8A0000}"/>
    <cellStyle name="Normal 41 6 3 3" xfId="40618" xr:uid="{00000000-0005-0000-0000-00004D8A0000}"/>
    <cellStyle name="Normal 41 6 4" xfId="29365" xr:uid="{00000000-0005-0000-0000-00004E8A0000}"/>
    <cellStyle name="Normal 41 6 4 2" xfId="42644" xr:uid="{00000000-0005-0000-0000-00004F8A0000}"/>
    <cellStyle name="Normal 41 6 5" xfId="38702" xr:uid="{00000000-0005-0000-0000-0000508A0000}"/>
    <cellStyle name="Normal 41 7" xfId="20244" xr:uid="{00000000-0005-0000-0000-0000518A0000}"/>
    <cellStyle name="Normal 41 7 2" xfId="25426" xr:uid="{00000000-0005-0000-0000-0000528A0000}"/>
    <cellStyle name="Normal 41 7 2 2" xfId="35547" xr:uid="{00000000-0005-0000-0000-0000538A0000}"/>
    <cellStyle name="Normal 41 7 2 2 2" xfId="45076" xr:uid="{00000000-0005-0000-0000-0000548A0000}"/>
    <cellStyle name="Normal 41 7 2 3" xfId="41137" xr:uid="{00000000-0005-0000-0000-0000558A0000}"/>
    <cellStyle name="Normal 41 7 3" xfId="30451" xr:uid="{00000000-0005-0000-0000-0000568A0000}"/>
    <cellStyle name="Normal 41 7 3 2" xfId="43163" xr:uid="{00000000-0005-0000-0000-0000578A0000}"/>
    <cellStyle name="Normal 41 7 4" xfId="39221" xr:uid="{00000000-0005-0000-0000-0000588A0000}"/>
    <cellStyle name="Normal 41 8" xfId="23150" xr:uid="{00000000-0005-0000-0000-0000598A0000}"/>
    <cellStyle name="Normal 41 8 2" xfId="33315" xr:uid="{00000000-0005-0000-0000-00005A8A0000}"/>
    <cellStyle name="Normal 41 8 2 2" xfId="43922" xr:uid="{00000000-0005-0000-0000-00005B8A0000}"/>
    <cellStyle name="Normal 41 8 3" xfId="39980" xr:uid="{00000000-0005-0000-0000-00005C8A0000}"/>
    <cellStyle name="Normal 41 9" xfId="23314" xr:uid="{00000000-0005-0000-0000-00005D8A0000}"/>
    <cellStyle name="Normal 41 9 2" xfId="33478" xr:uid="{00000000-0005-0000-0000-00005E8A0000}"/>
    <cellStyle name="Normal 41 9 3" xfId="42005" xr:uid="{00000000-0005-0000-0000-00005F8A0000}"/>
    <cellStyle name="Normal 42" xfId="2371" xr:uid="{00000000-0005-0000-0000-0000608A0000}"/>
    <cellStyle name="Normal 43" xfId="2372" xr:uid="{00000000-0005-0000-0000-0000618A0000}"/>
    <cellStyle name="Normal 44" xfId="2373" xr:uid="{00000000-0005-0000-0000-0000628A0000}"/>
    <cellStyle name="Normal 44 2" xfId="11896" xr:uid="{00000000-0005-0000-0000-0000638A0000}"/>
    <cellStyle name="Normal 44 2 2" xfId="38828" xr:uid="{00000000-0005-0000-0000-0000648A0000}"/>
    <cellStyle name="Normal 44 2 2 2" xfId="40744" xr:uid="{00000000-0005-0000-0000-0000658A0000}"/>
    <cellStyle name="Normal 44 2 2 2 2" xfId="44683" xr:uid="{00000000-0005-0000-0000-0000668A0000}"/>
    <cellStyle name="Normal 44 2 2 3" xfId="42770" xr:uid="{00000000-0005-0000-0000-0000678A0000}"/>
    <cellStyle name="Normal 44 2 3" xfId="39347" xr:uid="{00000000-0005-0000-0000-0000688A0000}"/>
    <cellStyle name="Normal 44 2 3 2" xfId="41263" xr:uid="{00000000-0005-0000-0000-0000698A0000}"/>
    <cellStyle name="Normal 44 2 3 2 2" xfId="45202" xr:uid="{00000000-0005-0000-0000-00006A8A0000}"/>
    <cellStyle name="Normal 44 2 3 3" xfId="43289" xr:uid="{00000000-0005-0000-0000-00006B8A0000}"/>
    <cellStyle name="Normal 44 2 4" xfId="40115" xr:uid="{00000000-0005-0000-0000-00006C8A0000}"/>
    <cellStyle name="Normal 44 2 4 2" xfId="44054" xr:uid="{00000000-0005-0000-0000-00006D8A0000}"/>
    <cellStyle name="Normal 44 2 5" xfId="42141" xr:uid="{00000000-0005-0000-0000-00006E8A0000}"/>
    <cellStyle name="Normal 44 2 6" xfId="38199" xr:uid="{00000000-0005-0000-0000-00006F8A0000}"/>
    <cellStyle name="Normal 44 3" xfId="38580" xr:uid="{00000000-0005-0000-0000-0000708A0000}"/>
    <cellStyle name="Normal 44 3 2" xfId="39728" xr:uid="{00000000-0005-0000-0000-0000718A0000}"/>
    <cellStyle name="Normal 44 3 2 2" xfId="41644" xr:uid="{00000000-0005-0000-0000-0000728A0000}"/>
    <cellStyle name="Normal 44 3 2 2 2" xfId="45583" xr:uid="{00000000-0005-0000-0000-0000738A0000}"/>
    <cellStyle name="Normal 44 3 2 3" xfId="43670" xr:uid="{00000000-0005-0000-0000-0000748A0000}"/>
    <cellStyle name="Normal 44 3 3" xfId="40496" xr:uid="{00000000-0005-0000-0000-0000758A0000}"/>
    <cellStyle name="Normal 44 3 3 2" xfId="44435" xr:uid="{00000000-0005-0000-0000-0000768A0000}"/>
    <cellStyle name="Normal 44 3 4" xfId="42522" xr:uid="{00000000-0005-0000-0000-0000778A0000}"/>
    <cellStyle name="Normal 44 4" xfId="38704" xr:uid="{00000000-0005-0000-0000-0000788A0000}"/>
    <cellStyle name="Normal 44 4 2" xfId="40620" xr:uid="{00000000-0005-0000-0000-0000798A0000}"/>
    <cellStyle name="Normal 44 4 2 2" xfId="44559" xr:uid="{00000000-0005-0000-0000-00007A8A0000}"/>
    <cellStyle name="Normal 44 4 3" xfId="42646" xr:uid="{00000000-0005-0000-0000-00007B8A0000}"/>
    <cellStyle name="Normal 44 5" xfId="39223" xr:uid="{00000000-0005-0000-0000-00007C8A0000}"/>
    <cellStyle name="Normal 44 5 2" xfId="41139" xr:uid="{00000000-0005-0000-0000-00007D8A0000}"/>
    <cellStyle name="Normal 44 5 2 2" xfId="45078" xr:uid="{00000000-0005-0000-0000-00007E8A0000}"/>
    <cellStyle name="Normal 44 5 3" xfId="43165" xr:uid="{00000000-0005-0000-0000-00007F8A0000}"/>
    <cellStyle name="Normal 44 6" xfId="39991" xr:uid="{00000000-0005-0000-0000-0000808A0000}"/>
    <cellStyle name="Normal 44 6 2" xfId="43930" xr:uid="{00000000-0005-0000-0000-0000818A0000}"/>
    <cellStyle name="Normal 44 7" xfId="42017" xr:uid="{00000000-0005-0000-0000-0000828A0000}"/>
    <cellStyle name="Normal 44 8" xfId="46038" xr:uid="{00000000-0005-0000-0000-0000838A0000}"/>
    <cellStyle name="Normal 44 9" xfId="38075" xr:uid="{00000000-0005-0000-0000-0000848A0000}"/>
    <cellStyle name="Normal 45" xfId="2374" xr:uid="{00000000-0005-0000-0000-0000858A0000}"/>
    <cellStyle name="Normal 45 2" xfId="39730" xr:uid="{00000000-0005-0000-0000-0000868A0000}"/>
    <cellStyle name="Normal 45 2 2" xfId="41646" xr:uid="{00000000-0005-0000-0000-0000878A0000}"/>
    <cellStyle name="Normal 45 2 2 2" xfId="45585" xr:uid="{00000000-0005-0000-0000-0000888A0000}"/>
    <cellStyle name="Normal 45 2 3" xfId="43672" xr:uid="{00000000-0005-0000-0000-0000898A0000}"/>
    <cellStyle name="Normal 45 3" xfId="41016" xr:uid="{00000000-0005-0000-0000-00008A8A0000}"/>
    <cellStyle name="Normal 45 3 2" xfId="44955" xr:uid="{00000000-0005-0000-0000-00008B8A0000}"/>
    <cellStyle name="Normal 45 4" xfId="43042" xr:uid="{00000000-0005-0000-0000-00008C8A0000}"/>
    <cellStyle name="Normal 45 5" xfId="46039" xr:uid="{00000000-0005-0000-0000-00008D8A0000}"/>
    <cellStyle name="Normal 45 6" xfId="39100" xr:uid="{00000000-0005-0000-0000-00008E8A0000}"/>
    <cellStyle name="Normal 46" xfId="2375" xr:uid="{00000000-0005-0000-0000-00008F8A0000}"/>
    <cellStyle name="Normal 46 10" xfId="27523" xr:uid="{00000000-0005-0000-0000-0000908A0000}"/>
    <cellStyle name="Normal 46 11" xfId="37664" xr:uid="{00000000-0005-0000-0000-0000918A0000}"/>
    <cellStyle name="Normal 46 12" xfId="37849" xr:uid="{00000000-0005-0000-0000-0000928A0000}"/>
    <cellStyle name="Normal 46 13" xfId="39852" xr:uid="{00000000-0005-0000-0000-0000938A0000}"/>
    <cellStyle name="Normal 46 2" xfId="3102" xr:uid="{00000000-0005-0000-0000-0000948A0000}"/>
    <cellStyle name="Normal 46 2 2" xfId="3656" xr:uid="{00000000-0005-0000-0000-0000958A0000}"/>
    <cellStyle name="Normal 46 2 2 2" xfId="19838" xr:uid="{00000000-0005-0000-0000-0000968A0000}"/>
    <cellStyle name="Normal 46 2 2 2 2" xfId="22767" xr:uid="{00000000-0005-0000-0000-0000978A0000}"/>
    <cellStyle name="Normal 46 2 2 2 2 2" xfId="27154" xr:uid="{00000000-0005-0000-0000-0000988A0000}"/>
    <cellStyle name="Normal 46 2 2 2 2 2 2" xfId="37274" xr:uid="{00000000-0005-0000-0000-0000998A0000}"/>
    <cellStyle name="Normal 46 2 2 2 2 3" xfId="32942" xr:uid="{00000000-0005-0000-0000-00009A8A0000}"/>
    <cellStyle name="Normal 46 2 2 2 3" xfId="25079" xr:uid="{00000000-0005-0000-0000-00009B8A0000}"/>
    <cellStyle name="Normal 46 2 2 2 3 2" xfId="35209" xr:uid="{00000000-0005-0000-0000-00009C8A0000}"/>
    <cellStyle name="Normal 46 2 2 2 4" xfId="30066" xr:uid="{00000000-0005-0000-0000-00009D8A0000}"/>
    <cellStyle name="Normal 46 2 2 3" xfId="21061" xr:uid="{00000000-0005-0000-0000-00009E8A0000}"/>
    <cellStyle name="Normal 46 2 2 3 2" xfId="26242" xr:uid="{00000000-0005-0000-0000-00009F8A0000}"/>
    <cellStyle name="Normal 46 2 2 3 2 2" xfId="36363" xr:uid="{00000000-0005-0000-0000-0000A08A0000}"/>
    <cellStyle name="Normal 46 2 2 3 3" xfId="31267" xr:uid="{00000000-0005-0000-0000-0000A18A0000}"/>
    <cellStyle name="Normal 46 2 2 4" xfId="24149" xr:uid="{00000000-0005-0000-0000-0000A28A0000}"/>
    <cellStyle name="Normal 46 2 2 4 2" xfId="34296" xr:uid="{00000000-0005-0000-0000-0000A38A0000}"/>
    <cellStyle name="Normal 46 2 2 5" xfId="28373" xr:uid="{00000000-0005-0000-0000-0000A48A0000}"/>
    <cellStyle name="Normal 46 2 2 6" xfId="45707" xr:uid="{00000000-0005-0000-0000-0000A58A0000}"/>
    <cellStyle name="Normal 46 2 3" xfId="19310" xr:uid="{00000000-0005-0000-0000-0000A68A0000}"/>
    <cellStyle name="Normal 46 2 3 2" xfId="22241" xr:uid="{00000000-0005-0000-0000-0000A78A0000}"/>
    <cellStyle name="Normal 46 2 3 2 2" xfId="26628" xr:uid="{00000000-0005-0000-0000-0000A88A0000}"/>
    <cellStyle name="Normal 46 2 3 2 2 2" xfId="36748" xr:uid="{00000000-0005-0000-0000-0000A98A0000}"/>
    <cellStyle name="Normal 46 2 3 2 3" xfId="32416" xr:uid="{00000000-0005-0000-0000-0000AA8A0000}"/>
    <cellStyle name="Normal 46 2 3 3" xfId="24553" xr:uid="{00000000-0005-0000-0000-0000AB8A0000}"/>
    <cellStyle name="Normal 46 2 3 3 2" xfId="34683" xr:uid="{00000000-0005-0000-0000-0000AC8A0000}"/>
    <cellStyle name="Normal 46 2 3 4" xfId="29539" xr:uid="{00000000-0005-0000-0000-0000AD8A0000}"/>
    <cellStyle name="Normal 46 2 4" xfId="20594" xr:uid="{00000000-0005-0000-0000-0000AE8A0000}"/>
    <cellStyle name="Normal 46 2 4 2" xfId="25776" xr:uid="{00000000-0005-0000-0000-0000AF8A0000}"/>
    <cellStyle name="Normal 46 2 4 2 2" xfId="35897" xr:uid="{00000000-0005-0000-0000-0000B08A0000}"/>
    <cellStyle name="Normal 46 2 4 3" xfId="30801" xr:uid="{00000000-0005-0000-0000-0000B18A0000}"/>
    <cellStyle name="Normal 46 2 5" xfId="23676" xr:uid="{00000000-0005-0000-0000-0000B28A0000}"/>
    <cellStyle name="Normal 46 2 5 2" xfId="33829" xr:uid="{00000000-0005-0000-0000-0000B38A0000}"/>
    <cellStyle name="Normal 46 2 6" xfId="27892" xr:uid="{00000000-0005-0000-0000-0000B48A0000}"/>
    <cellStyle name="Normal 46 2 7" xfId="41768" xr:uid="{00000000-0005-0000-0000-0000B58A0000}"/>
    <cellStyle name="Normal 46 3" xfId="3103" xr:uid="{00000000-0005-0000-0000-0000B68A0000}"/>
    <cellStyle name="Normal 46 3 2" xfId="19663" xr:uid="{00000000-0005-0000-0000-0000B78A0000}"/>
    <cellStyle name="Normal 46 3 2 2" xfId="22592" xr:uid="{00000000-0005-0000-0000-0000B88A0000}"/>
    <cellStyle name="Normal 46 3 2 2 2" xfId="26979" xr:uid="{00000000-0005-0000-0000-0000B98A0000}"/>
    <cellStyle name="Normal 46 3 2 2 2 2" xfId="37099" xr:uid="{00000000-0005-0000-0000-0000BA8A0000}"/>
    <cellStyle name="Normal 46 3 2 2 3" xfId="32767" xr:uid="{00000000-0005-0000-0000-0000BB8A0000}"/>
    <cellStyle name="Normal 46 3 2 3" xfId="24904" xr:uid="{00000000-0005-0000-0000-0000BC8A0000}"/>
    <cellStyle name="Normal 46 3 2 3 2" xfId="35034" xr:uid="{00000000-0005-0000-0000-0000BD8A0000}"/>
    <cellStyle name="Normal 46 3 2 4" xfId="29891" xr:uid="{00000000-0005-0000-0000-0000BE8A0000}"/>
    <cellStyle name="Normal 46 3 3" xfId="20595" xr:uid="{00000000-0005-0000-0000-0000BF8A0000}"/>
    <cellStyle name="Normal 46 3 3 2" xfId="25777" xr:uid="{00000000-0005-0000-0000-0000C08A0000}"/>
    <cellStyle name="Normal 46 3 3 2 2" xfId="35898" xr:uid="{00000000-0005-0000-0000-0000C18A0000}"/>
    <cellStyle name="Normal 46 3 3 3" xfId="30802" xr:uid="{00000000-0005-0000-0000-0000C28A0000}"/>
    <cellStyle name="Normal 46 3 4" xfId="23677" xr:uid="{00000000-0005-0000-0000-0000C38A0000}"/>
    <cellStyle name="Normal 46 3 4 2" xfId="33830" xr:uid="{00000000-0005-0000-0000-0000C48A0000}"/>
    <cellStyle name="Normal 46 3 5" xfId="27893" xr:uid="{00000000-0005-0000-0000-0000C58A0000}"/>
    <cellStyle name="Normal 46 3 6" xfId="43794" xr:uid="{00000000-0005-0000-0000-0000C68A0000}"/>
    <cellStyle name="Normal 46 4" xfId="3657" xr:uid="{00000000-0005-0000-0000-0000C78A0000}"/>
    <cellStyle name="Normal 46 4 2" xfId="19482" xr:uid="{00000000-0005-0000-0000-0000C88A0000}"/>
    <cellStyle name="Normal 46 4 2 2" xfId="22411" xr:uid="{00000000-0005-0000-0000-0000C98A0000}"/>
    <cellStyle name="Normal 46 4 2 2 2" xfId="26798" xr:uid="{00000000-0005-0000-0000-0000CA8A0000}"/>
    <cellStyle name="Normal 46 4 2 2 2 2" xfId="36918" xr:uid="{00000000-0005-0000-0000-0000CB8A0000}"/>
    <cellStyle name="Normal 46 4 2 2 3" xfId="32586" xr:uid="{00000000-0005-0000-0000-0000CC8A0000}"/>
    <cellStyle name="Normal 46 4 2 3" xfId="24723" xr:uid="{00000000-0005-0000-0000-0000CD8A0000}"/>
    <cellStyle name="Normal 46 4 2 3 2" xfId="34853" xr:uid="{00000000-0005-0000-0000-0000CE8A0000}"/>
    <cellStyle name="Normal 46 4 2 4" xfId="29710" xr:uid="{00000000-0005-0000-0000-0000CF8A0000}"/>
    <cellStyle name="Normal 46 4 3" xfId="21062" xr:uid="{00000000-0005-0000-0000-0000D08A0000}"/>
    <cellStyle name="Normal 46 4 3 2" xfId="26243" xr:uid="{00000000-0005-0000-0000-0000D18A0000}"/>
    <cellStyle name="Normal 46 4 3 2 2" xfId="36364" xr:uid="{00000000-0005-0000-0000-0000D28A0000}"/>
    <cellStyle name="Normal 46 4 3 3" xfId="31268" xr:uid="{00000000-0005-0000-0000-0000D38A0000}"/>
    <cellStyle name="Normal 46 4 4" xfId="24150" xr:uid="{00000000-0005-0000-0000-0000D48A0000}"/>
    <cellStyle name="Normal 46 4 4 2" xfId="34297" xr:uid="{00000000-0005-0000-0000-0000D58A0000}"/>
    <cellStyle name="Normal 46 4 5" xfId="28374" xr:uid="{00000000-0005-0000-0000-0000D68A0000}"/>
    <cellStyle name="Normal 46 4 6" xfId="46040" xr:uid="{00000000-0005-0000-0000-0000D78A0000}"/>
    <cellStyle name="Normal 46 5" xfId="3658" xr:uid="{00000000-0005-0000-0000-0000D88A0000}"/>
    <cellStyle name="Normal 46 5 2" xfId="20009" xr:uid="{00000000-0005-0000-0000-0000D98A0000}"/>
    <cellStyle name="Normal 46 5 2 2" xfId="22938" xr:uid="{00000000-0005-0000-0000-0000DA8A0000}"/>
    <cellStyle name="Normal 46 5 2 2 2" xfId="27325" xr:uid="{00000000-0005-0000-0000-0000DB8A0000}"/>
    <cellStyle name="Normal 46 5 2 2 2 2" xfId="37445" xr:uid="{00000000-0005-0000-0000-0000DC8A0000}"/>
    <cellStyle name="Normal 46 5 2 2 3" xfId="33113" xr:uid="{00000000-0005-0000-0000-0000DD8A0000}"/>
    <cellStyle name="Normal 46 5 2 3" xfId="25250" xr:uid="{00000000-0005-0000-0000-0000DE8A0000}"/>
    <cellStyle name="Normal 46 5 2 3 2" xfId="35380" xr:uid="{00000000-0005-0000-0000-0000DF8A0000}"/>
    <cellStyle name="Normal 46 5 2 4" xfId="30237" xr:uid="{00000000-0005-0000-0000-0000E08A0000}"/>
    <cellStyle name="Normal 46 5 3" xfId="21063" xr:uid="{00000000-0005-0000-0000-0000E18A0000}"/>
    <cellStyle name="Normal 46 5 3 2" xfId="26244" xr:uid="{00000000-0005-0000-0000-0000E28A0000}"/>
    <cellStyle name="Normal 46 5 3 2 2" xfId="36365" xr:uid="{00000000-0005-0000-0000-0000E38A0000}"/>
    <cellStyle name="Normal 46 5 3 3" xfId="31269" xr:uid="{00000000-0005-0000-0000-0000E48A0000}"/>
    <cellStyle name="Normal 46 5 4" xfId="24151" xr:uid="{00000000-0005-0000-0000-0000E58A0000}"/>
    <cellStyle name="Normal 46 5 4 2" xfId="34298" xr:uid="{00000000-0005-0000-0000-0000E68A0000}"/>
    <cellStyle name="Normal 46 5 5" xfId="28375" xr:uid="{00000000-0005-0000-0000-0000E78A0000}"/>
    <cellStyle name="Normal 46 6" xfId="19130" xr:uid="{00000000-0005-0000-0000-0000E88A0000}"/>
    <cellStyle name="Normal 46 6 2" xfId="22072" xr:uid="{00000000-0005-0000-0000-0000E98A0000}"/>
    <cellStyle name="Normal 46 6 2 2" xfId="26461" xr:uid="{00000000-0005-0000-0000-0000EA8A0000}"/>
    <cellStyle name="Normal 46 6 2 2 2" xfId="36581" xr:uid="{00000000-0005-0000-0000-0000EB8A0000}"/>
    <cellStyle name="Normal 46 6 2 3" xfId="32248" xr:uid="{00000000-0005-0000-0000-0000EC8A0000}"/>
    <cellStyle name="Normal 46 6 3" xfId="24384" xr:uid="{00000000-0005-0000-0000-0000ED8A0000}"/>
    <cellStyle name="Normal 46 6 3 2" xfId="34515" xr:uid="{00000000-0005-0000-0000-0000EE8A0000}"/>
    <cellStyle name="Normal 46 6 4" xfId="29366" xr:uid="{00000000-0005-0000-0000-0000EF8A0000}"/>
    <cellStyle name="Normal 46 7" xfId="20245" xr:uid="{00000000-0005-0000-0000-0000F08A0000}"/>
    <cellStyle name="Normal 46 7 2" xfId="25427" xr:uid="{00000000-0005-0000-0000-0000F18A0000}"/>
    <cellStyle name="Normal 46 7 2 2" xfId="35548" xr:uid="{00000000-0005-0000-0000-0000F28A0000}"/>
    <cellStyle name="Normal 46 7 3" xfId="30452" xr:uid="{00000000-0005-0000-0000-0000F38A0000}"/>
    <cellStyle name="Normal 46 8" xfId="23151" xr:uid="{00000000-0005-0000-0000-0000F48A0000}"/>
    <cellStyle name="Normal 46 8 2" xfId="33316" xr:uid="{00000000-0005-0000-0000-0000F58A0000}"/>
    <cellStyle name="Normal 46 9" xfId="23315" xr:uid="{00000000-0005-0000-0000-0000F68A0000}"/>
    <cellStyle name="Normal 46 9 2" xfId="33479" xr:uid="{00000000-0005-0000-0000-0000F78A0000}"/>
    <cellStyle name="Normal 47" xfId="2376" xr:uid="{00000000-0005-0000-0000-0000F88A0000}"/>
    <cellStyle name="Normal 48" xfId="2377" xr:uid="{00000000-0005-0000-0000-0000F98A0000}"/>
    <cellStyle name="Normal 49" xfId="2378" xr:uid="{00000000-0005-0000-0000-0000FA8A0000}"/>
    <cellStyle name="Normal 49 2" xfId="43797" xr:uid="{00000000-0005-0000-0000-0000FB8A0000}"/>
    <cellStyle name="Normal 5" xfId="57" xr:uid="{00000000-0005-0000-0000-0000FC8A0000}"/>
    <cellStyle name="Normal 5 10" xfId="2379" xr:uid="{00000000-0005-0000-0000-0000FD8A0000}"/>
    <cellStyle name="Normal 5 10 10" xfId="27524" xr:uid="{00000000-0005-0000-0000-0000FE8A0000}"/>
    <cellStyle name="Normal 5 10 11" xfId="37665" xr:uid="{00000000-0005-0000-0000-0000FF8A0000}"/>
    <cellStyle name="Normal 5 10 12" xfId="37850" xr:uid="{00000000-0005-0000-0000-0000008B0000}"/>
    <cellStyle name="Normal 5 10 13" xfId="41826" xr:uid="{00000000-0005-0000-0000-0000018B0000}"/>
    <cellStyle name="Normal 5 10 2" xfId="3104" xr:uid="{00000000-0005-0000-0000-0000028B0000}"/>
    <cellStyle name="Normal 5 10 2 2" xfId="3659" xr:uid="{00000000-0005-0000-0000-0000038B0000}"/>
    <cellStyle name="Normal 5 10 2 2 2" xfId="19839" xr:uid="{00000000-0005-0000-0000-0000048B0000}"/>
    <cellStyle name="Normal 5 10 2 2 2 2" xfId="22768" xr:uid="{00000000-0005-0000-0000-0000058B0000}"/>
    <cellStyle name="Normal 5 10 2 2 2 2 2" xfId="27155" xr:uid="{00000000-0005-0000-0000-0000068B0000}"/>
    <cellStyle name="Normal 5 10 2 2 2 2 2 2" xfId="37275" xr:uid="{00000000-0005-0000-0000-0000078B0000}"/>
    <cellStyle name="Normal 5 10 2 2 2 2 3" xfId="32943" xr:uid="{00000000-0005-0000-0000-0000088B0000}"/>
    <cellStyle name="Normal 5 10 2 2 2 3" xfId="25080" xr:uid="{00000000-0005-0000-0000-0000098B0000}"/>
    <cellStyle name="Normal 5 10 2 2 2 3 2" xfId="35210" xr:uid="{00000000-0005-0000-0000-00000A8B0000}"/>
    <cellStyle name="Normal 5 10 2 2 2 4" xfId="30067" xr:uid="{00000000-0005-0000-0000-00000B8B0000}"/>
    <cellStyle name="Normal 5 10 2 2 3" xfId="21064" xr:uid="{00000000-0005-0000-0000-00000C8B0000}"/>
    <cellStyle name="Normal 5 10 2 2 3 2" xfId="26245" xr:uid="{00000000-0005-0000-0000-00000D8B0000}"/>
    <cellStyle name="Normal 5 10 2 2 3 2 2" xfId="36366" xr:uid="{00000000-0005-0000-0000-00000E8B0000}"/>
    <cellStyle name="Normal 5 10 2 2 3 3" xfId="31270" xr:uid="{00000000-0005-0000-0000-00000F8B0000}"/>
    <cellStyle name="Normal 5 10 2 2 4" xfId="24152" xr:uid="{00000000-0005-0000-0000-0000108B0000}"/>
    <cellStyle name="Normal 5 10 2 2 4 2" xfId="34299" xr:uid="{00000000-0005-0000-0000-0000118B0000}"/>
    <cellStyle name="Normal 5 10 2 2 5" xfId="28376" xr:uid="{00000000-0005-0000-0000-0000128B0000}"/>
    <cellStyle name="Normal 5 10 2 3" xfId="19311" xr:uid="{00000000-0005-0000-0000-0000138B0000}"/>
    <cellStyle name="Normal 5 10 2 3 2" xfId="22242" xr:uid="{00000000-0005-0000-0000-0000148B0000}"/>
    <cellStyle name="Normal 5 10 2 3 2 2" xfId="26629" xr:uid="{00000000-0005-0000-0000-0000158B0000}"/>
    <cellStyle name="Normal 5 10 2 3 2 2 2" xfId="36749" xr:uid="{00000000-0005-0000-0000-0000168B0000}"/>
    <cellStyle name="Normal 5 10 2 3 2 3" xfId="32417" xr:uid="{00000000-0005-0000-0000-0000178B0000}"/>
    <cellStyle name="Normal 5 10 2 3 3" xfId="24554" xr:uid="{00000000-0005-0000-0000-0000188B0000}"/>
    <cellStyle name="Normal 5 10 2 3 3 2" xfId="34684" xr:uid="{00000000-0005-0000-0000-0000198B0000}"/>
    <cellStyle name="Normal 5 10 2 3 4" xfId="29540" xr:uid="{00000000-0005-0000-0000-00001A8B0000}"/>
    <cellStyle name="Normal 5 10 2 4" xfId="20596" xr:uid="{00000000-0005-0000-0000-00001B8B0000}"/>
    <cellStyle name="Normal 5 10 2 4 2" xfId="25778" xr:uid="{00000000-0005-0000-0000-00001C8B0000}"/>
    <cellStyle name="Normal 5 10 2 4 2 2" xfId="35899" xr:uid="{00000000-0005-0000-0000-00001D8B0000}"/>
    <cellStyle name="Normal 5 10 2 4 3" xfId="30803" xr:uid="{00000000-0005-0000-0000-00001E8B0000}"/>
    <cellStyle name="Normal 5 10 2 5" xfId="23678" xr:uid="{00000000-0005-0000-0000-00001F8B0000}"/>
    <cellStyle name="Normal 5 10 2 5 2" xfId="33831" xr:uid="{00000000-0005-0000-0000-0000208B0000}"/>
    <cellStyle name="Normal 5 10 2 6" xfId="27894" xr:uid="{00000000-0005-0000-0000-0000218B0000}"/>
    <cellStyle name="Normal 5 10 2 7" xfId="45732" xr:uid="{00000000-0005-0000-0000-0000228B0000}"/>
    <cellStyle name="Normal 5 10 3" xfId="3105" xr:uid="{00000000-0005-0000-0000-0000238B0000}"/>
    <cellStyle name="Normal 5 10 3 2" xfId="19664" xr:uid="{00000000-0005-0000-0000-0000248B0000}"/>
    <cellStyle name="Normal 5 10 3 2 2" xfId="22593" xr:uid="{00000000-0005-0000-0000-0000258B0000}"/>
    <cellStyle name="Normal 5 10 3 2 2 2" xfId="26980" xr:uid="{00000000-0005-0000-0000-0000268B0000}"/>
    <cellStyle name="Normal 5 10 3 2 2 2 2" xfId="37100" xr:uid="{00000000-0005-0000-0000-0000278B0000}"/>
    <cellStyle name="Normal 5 10 3 2 2 3" xfId="32768" xr:uid="{00000000-0005-0000-0000-0000288B0000}"/>
    <cellStyle name="Normal 5 10 3 2 3" xfId="24905" xr:uid="{00000000-0005-0000-0000-0000298B0000}"/>
    <cellStyle name="Normal 5 10 3 2 3 2" xfId="35035" xr:uid="{00000000-0005-0000-0000-00002A8B0000}"/>
    <cellStyle name="Normal 5 10 3 2 4" xfId="29892" xr:uid="{00000000-0005-0000-0000-00002B8B0000}"/>
    <cellStyle name="Normal 5 10 3 3" xfId="20597" xr:uid="{00000000-0005-0000-0000-00002C8B0000}"/>
    <cellStyle name="Normal 5 10 3 3 2" xfId="25779" xr:uid="{00000000-0005-0000-0000-00002D8B0000}"/>
    <cellStyle name="Normal 5 10 3 3 2 2" xfId="35900" xr:uid="{00000000-0005-0000-0000-00002E8B0000}"/>
    <cellStyle name="Normal 5 10 3 3 3" xfId="30804" xr:uid="{00000000-0005-0000-0000-00002F8B0000}"/>
    <cellStyle name="Normal 5 10 3 4" xfId="23679" xr:uid="{00000000-0005-0000-0000-0000308B0000}"/>
    <cellStyle name="Normal 5 10 3 4 2" xfId="33832" xr:uid="{00000000-0005-0000-0000-0000318B0000}"/>
    <cellStyle name="Normal 5 10 3 5" xfId="27895" xr:uid="{00000000-0005-0000-0000-0000328B0000}"/>
    <cellStyle name="Normal 5 10 3 6" xfId="46041" xr:uid="{00000000-0005-0000-0000-0000338B0000}"/>
    <cellStyle name="Normal 5 10 4" xfId="3660" xr:uid="{00000000-0005-0000-0000-0000348B0000}"/>
    <cellStyle name="Normal 5 10 4 2" xfId="19483" xr:uid="{00000000-0005-0000-0000-0000358B0000}"/>
    <cellStyle name="Normal 5 10 4 2 2" xfId="22412" xr:uid="{00000000-0005-0000-0000-0000368B0000}"/>
    <cellStyle name="Normal 5 10 4 2 2 2" xfId="26799" xr:uid="{00000000-0005-0000-0000-0000378B0000}"/>
    <cellStyle name="Normal 5 10 4 2 2 2 2" xfId="36919" xr:uid="{00000000-0005-0000-0000-0000388B0000}"/>
    <cellStyle name="Normal 5 10 4 2 2 3" xfId="32587" xr:uid="{00000000-0005-0000-0000-0000398B0000}"/>
    <cellStyle name="Normal 5 10 4 2 3" xfId="24724" xr:uid="{00000000-0005-0000-0000-00003A8B0000}"/>
    <cellStyle name="Normal 5 10 4 2 3 2" xfId="34854" xr:uid="{00000000-0005-0000-0000-00003B8B0000}"/>
    <cellStyle name="Normal 5 10 4 2 4" xfId="29711" xr:uid="{00000000-0005-0000-0000-00003C8B0000}"/>
    <cellStyle name="Normal 5 10 4 3" xfId="21065" xr:uid="{00000000-0005-0000-0000-00003D8B0000}"/>
    <cellStyle name="Normal 5 10 4 3 2" xfId="26246" xr:uid="{00000000-0005-0000-0000-00003E8B0000}"/>
    <cellStyle name="Normal 5 10 4 3 2 2" xfId="36367" xr:uid="{00000000-0005-0000-0000-00003F8B0000}"/>
    <cellStyle name="Normal 5 10 4 3 3" xfId="31271" xr:uid="{00000000-0005-0000-0000-0000408B0000}"/>
    <cellStyle name="Normal 5 10 4 4" xfId="24153" xr:uid="{00000000-0005-0000-0000-0000418B0000}"/>
    <cellStyle name="Normal 5 10 4 4 2" xfId="34300" xr:uid="{00000000-0005-0000-0000-0000428B0000}"/>
    <cellStyle name="Normal 5 10 4 5" xfId="28377" xr:uid="{00000000-0005-0000-0000-0000438B0000}"/>
    <cellStyle name="Normal 5 10 5" xfId="3661" xr:uid="{00000000-0005-0000-0000-0000448B0000}"/>
    <cellStyle name="Normal 5 10 5 2" xfId="20010" xr:uid="{00000000-0005-0000-0000-0000458B0000}"/>
    <cellStyle name="Normal 5 10 5 2 2" xfId="22939" xr:uid="{00000000-0005-0000-0000-0000468B0000}"/>
    <cellStyle name="Normal 5 10 5 2 2 2" xfId="27326" xr:uid="{00000000-0005-0000-0000-0000478B0000}"/>
    <cellStyle name="Normal 5 10 5 2 2 2 2" xfId="37446" xr:uid="{00000000-0005-0000-0000-0000488B0000}"/>
    <cellStyle name="Normal 5 10 5 2 2 3" xfId="33114" xr:uid="{00000000-0005-0000-0000-0000498B0000}"/>
    <cellStyle name="Normal 5 10 5 2 3" xfId="25251" xr:uid="{00000000-0005-0000-0000-00004A8B0000}"/>
    <cellStyle name="Normal 5 10 5 2 3 2" xfId="35381" xr:uid="{00000000-0005-0000-0000-00004B8B0000}"/>
    <cellStyle name="Normal 5 10 5 2 4" xfId="30238" xr:uid="{00000000-0005-0000-0000-00004C8B0000}"/>
    <cellStyle name="Normal 5 10 5 3" xfId="21066" xr:uid="{00000000-0005-0000-0000-00004D8B0000}"/>
    <cellStyle name="Normal 5 10 5 3 2" xfId="26247" xr:uid="{00000000-0005-0000-0000-00004E8B0000}"/>
    <cellStyle name="Normal 5 10 5 3 2 2" xfId="36368" xr:uid="{00000000-0005-0000-0000-00004F8B0000}"/>
    <cellStyle name="Normal 5 10 5 3 3" xfId="31272" xr:uid="{00000000-0005-0000-0000-0000508B0000}"/>
    <cellStyle name="Normal 5 10 5 4" xfId="24154" xr:uid="{00000000-0005-0000-0000-0000518B0000}"/>
    <cellStyle name="Normal 5 10 5 4 2" xfId="34301" xr:uid="{00000000-0005-0000-0000-0000528B0000}"/>
    <cellStyle name="Normal 5 10 5 5" xfId="28378" xr:uid="{00000000-0005-0000-0000-0000538B0000}"/>
    <cellStyle name="Normal 5 10 6" xfId="19131" xr:uid="{00000000-0005-0000-0000-0000548B0000}"/>
    <cellStyle name="Normal 5 10 6 2" xfId="22073" xr:uid="{00000000-0005-0000-0000-0000558B0000}"/>
    <cellStyle name="Normal 5 10 6 2 2" xfId="26462" xr:uid="{00000000-0005-0000-0000-0000568B0000}"/>
    <cellStyle name="Normal 5 10 6 2 2 2" xfId="36582" xr:uid="{00000000-0005-0000-0000-0000578B0000}"/>
    <cellStyle name="Normal 5 10 6 2 3" xfId="32249" xr:uid="{00000000-0005-0000-0000-0000588B0000}"/>
    <cellStyle name="Normal 5 10 6 3" xfId="24385" xr:uid="{00000000-0005-0000-0000-0000598B0000}"/>
    <cellStyle name="Normal 5 10 6 3 2" xfId="34516" xr:uid="{00000000-0005-0000-0000-00005A8B0000}"/>
    <cellStyle name="Normal 5 10 6 4" xfId="29367" xr:uid="{00000000-0005-0000-0000-00005B8B0000}"/>
    <cellStyle name="Normal 5 10 7" xfId="20246" xr:uid="{00000000-0005-0000-0000-00005C8B0000}"/>
    <cellStyle name="Normal 5 10 7 2" xfId="25428" xr:uid="{00000000-0005-0000-0000-00005D8B0000}"/>
    <cellStyle name="Normal 5 10 7 2 2" xfId="35549" xr:uid="{00000000-0005-0000-0000-00005E8B0000}"/>
    <cellStyle name="Normal 5 10 7 3" xfId="30453" xr:uid="{00000000-0005-0000-0000-00005F8B0000}"/>
    <cellStyle name="Normal 5 10 8" xfId="23152" xr:uid="{00000000-0005-0000-0000-0000608B0000}"/>
    <cellStyle name="Normal 5 10 8 2" xfId="33317" xr:uid="{00000000-0005-0000-0000-0000618B0000}"/>
    <cellStyle name="Normal 5 10 9" xfId="23316" xr:uid="{00000000-0005-0000-0000-0000628B0000}"/>
    <cellStyle name="Normal 5 10 9 2" xfId="33480" xr:uid="{00000000-0005-0000-0000-0000638B0000}"/>
    <cellStyle name="Normal 5 11" xfId="2380" xr:uid="{00000000-0005-0000-0000-0000648B0000}"/>
    <cellStyle name="Normal 5 11 10" xfId="27525" xr:uid="{00000000-0005-0000-0000-0000658B0000}"/>
    <cellStyle name="Normal 5 11 11" xfId="37666" xr:uid="{00000000-0005-0000-0000-0000668B0000}"/>
    <cellStyle name="Normal 5 11 12" xfId="37851" xr:uid="{00000000-0005-0000-0000-0000678B0000}"/>
    <cellStyle name="Normal 5 11 13" xfId="41827" xr:uid="{00000000-0005-0000-0000-0000688B0000}"/>
    <cellStyle name="Normal 5 11 2" xfId="3106" xr:uid="{00000000-0005-0000-0000-0000698B0000}"/>
    <cellStyle name="Normal 5 11 2 2" xfId="3662" xr:uid="{00000000-0005-0000-0000-00006A8B0000}"/>
    <cellStyle name="Normal 5 11 2 2 2" xfId="19840" xr:uid="{00000000-0005-0000-0000-00006B8B0000}"/>
    <cellStyle name="Normal 5 11 2 2 2 2" xfId="22769" xr:uid="{00000000-0005-0000-0000-00006C8B0000}"/>
    <cellStyle name="Normal 5 11 2 2 2 2 2" xfId="27156" xr:uid="{00000000-0005-0000-0000-00006D8B0000}"/>
    <cellStyle name="Normal 5 11 2 2 2 2 2 2" xfId="37276" xr:uid="{00000000-0005-0000-0000-00006E8B0000}"/>
    <cellStyle name="Normal 5 11 2 2 2 2 3" xfId="32944" xr:uid="{00000000-0005-0000-0000-00006F8B0000}"/>
    <cellStyle name="Normal 5 11 2 2 2 3" xfId="25081" xr:uid="{00000000-0005-0000-0000-0000708B0000}"/>
    <cellStyle name="Normal 5 11 2 2 2 3 2" xfId="35211" xr:uid="{00000000-0005-0000-0000-0000718B0000}"/>
    <cellStyle name="Normal 5 11 2 2 2 4" xfId="30068" xr:uid="{00000000-0005-0000-0000-0000728B0000}"/>
    <cellStyle name="Normal 5 11 2 2 3" xfId="21067" xr:uid="{00000000-0005-0000-0000-0000738B0000}"/>
    <cellStyle name="Normal 5 11 2 2 3 2" xfId="26248" xr:uid="{00000000-0005-0000-0000-0000748B0000}"/>
    <cellStyle name="Normal 5 11 2 2 3 2 2" xfId="36369" xr:uid="{00000000-0005-0000-0000-0000758B0000}"/>
    <cellStyle name="Normal 5 11 2 2 3 3" xfId="31273" xr:uid="{00000000-0005-0000-0000-0000768B0000}"/>
    <cellStyle name="Normal 5 11 2 2 4" xfId="24155" xr:uid="{00000000-0005-0000-0000-0000778B0000}"/>
    <cellStyle name="Normal 5 11 2 2 4 2" xfId="34302" xr:uid="{00000000-0005-0000-0000-0000788B0000}"/>
    <cellStyle name="Normal 5 11 2 2 5" xfId="28379" xr:uid="{00000000-0005-0000-0000-0000798B0000}"/>
    <cellStyle name="Normal 5 11 2 3" xfId="19312" xr:uid="{00000000-0005-0000-0000-00007A8B0000}"/>
    <cellStyle name="Normal 5 11 2 3 2" xfId="22243" xr:uid="{00000000-0005-0000-0000-00007B8B0000}"/>
    <cellStyle name="Normal 5 11 2 3 2 2" xfId="26630" xr:uid="{00000000-0005-0000-0000-00007C8B0000}"/>
    <cellStyle name="Normal 5 11 2 3 2 2 2" xfId="36750" xr:uid="{00000000-0005-0000-0000-00007D8B0000}"/>
    <cellStyle name="Normal 5 11 2 3 2 3" xfId="32418" xr:uid="{00000000-0005-0000-0000-00007E8B0000}"/>
    <cellStyle name="Normal 5 11 2 3 3" xfId="24555" xr:uid="{00000000-0005-0000-0000-00007F8B0000}"/>
    <cellStyle name="Normal 5 11 2 3 3 2" xfId="34685" xr:uid="{00000000-0005-0000-0000-0000808B0000}"/>
    <cellStyle name="Normal 5 11 2 3 4" xfId="29541" xr:uid="{00000000-0005-0000-0000-0000818B0000}"/>
    <cellStyle name="Normal 5 11 2 4" xfId="20598" xr:uid="{00000000-0005-0000-0000-0000828B0000}"/>
    <cellStyle name="Normal 5 11 2 4 2" xfId="25780" xr:uid="{00000000-0005-0000-0000-0000838B0000}"/>
    <cellStyle name="Normal 5 11 2 4 2 2" xfId="35901" xr:uid="{00000000-0005-0000-0000-0000848B0000}"/>
    <cellStyle name="Normal 5 11 2 4 3" xfId="30805" xr:uid="{00000000-0005-0000-0000-0000858B0000}"/>
    <cellStyle name="Normal 5 11 2 5" xfId="23680" xr:uid="{00000000-0005-0000-0000-0000868B0000}"/>
    <cellStyle name="Normal 5 11 2 5 2" xfId="33833" xr:uid="{00000000-0005-0000-0000-0000878B0000}"/>
    <cellStyle name="Normal 5 11 2 6" xfId="27896" xr:uid="{00000000-0005-0000-0000-0000888B0000}"/>
    <cellStyle name="Normal 5 11 2 7" xfId="45733" xr:uid="{00000000-0005-0000-0000-0000898B0000}"/>
    <cellStyle name="Normal 5 11 3" xfId="3107" xr:uid="{00000000-0005-0000-0000-00008A8B0000}"/>
    <cellStyle name="Normal 5 11 3 2" xfId="19665" xr:uid="{00000000-0005-0000-0000-00008B8B0000}"/>
    <cellStyle name="Normal 5 11 3 2 2" xfId="22594" xr:uid="{00000000-0005-0000-0000-00008C8B0000}"/>
    <cellStyle name="Normal 5 11 3 2 2 2" xfId="26981" xr:uid="{00000000-0005-0000-0000-00008D8B0000}"/>
    <cellStyle name="Normal 5 11 3 2 2 2 2" xfId="37101" xr:uid="{00000000-0005-0000-0000-00008E8B0000}"/>
    <cellStyle name="Normal 5 11 3 2 2 3" xfId="32769" xr:uid="{00000000-0005-0000-0000-00008F8B0000}"/>
    <cellStyle name="Normal 5 11 3 2 3" xfId="24906" xr:uid="{00000000-0005-0000-0000-0000908B0000}"/>
    <cellStyle name="Normal 5 11 3 2 3 2" xfId="35036" xr:uid="{00000000-0005-0000-0000-0000918B0000}"/>
    <cellStyle name="Normal 5 11 3 2 4" xfId="29893" xr:uid="{00000000-0005-0000-0000-0000928B0000}"/>
    <cellStyle name="Normal 5 11 3 3" xfId="20599" xr:uid="{00000000-0005-0000-0000-0000938B0000}"/>
    <cellStyle name="Normal 5 11 3 3 2" xfId="25781" xr:uid="{00000000-0005-0000-0000-0000948B0000}"/>
    <cellStyle name="Normal 5 11 3 3 2 2" xfId="35902" xr:uid="{00000000-0005-0000-0000-0000958B0000}"/>
    <cellStyle name="Normal 5 11 3 3 3" xfId="30806" xr:uid="{00000000-0005-0000-0000-0000968B0000}"/>
    <cellStyle name="Normal 5 11 3 4" xfId="23681" xr:uid="{00000000-0005-0000-0000-0000978B0000}"/>
    <cellStyle name="Normal 5 11 3 4 2" xfId="33834" xr:uid="{00000000-0005-0000-0000-0000988B0000}"/>
    <cellStyle name="Normal 5 11 3 5" xfId="27897" xr:uid="{00000000-0005-0000-0000-0000998B0000}"/>
    <cellStyle name="Normal 5 11 3 6" xfId="46042" xr:uid="{00000000-0005-0000-0000-00009A8B0000}"/>
    <cellStyle name="Normal 5 11 4" xfId="3663" xr:uid="{00000000-0005-0000-0000-00009B8B0000}"/>
    <cellStyle name="Normal 5 11 4 2" xfId="19484" xr:uid="{00000000-0005-0000-0000-00009C8B0000}"/>
    <cellStyle name="Normal 5 11 4 2 2" xfId="22413" xr:uid="{00000000-0005-0000-0000-00009D8B0000}"/>
    <cellStyle name="Normal 5 11 4 2 2 2" xfId="26800" xr:uid="{00000000-0005-0000-0000-00009E8B0000}"/>
    <cellStyle name="Normal 5 11 4 2 2 2 2" xfId="36920" xr:uid="{00000000-0005-0000-0000-00009F8B0000}"/>
    <cellStyle name="Normal 5 11 4 2 2 3" xfId="32588" xr:uid="{00000000-0005-0000-0000-0000A08B0000}"/>
    <cellStyle name="Normal 5 11 4 2 3" xfId="24725" xr:uid="{00000000-0005-0000-0000-0000A18B0000}"/>
    <cellStyle name="Normal 5 11 4 2 3 2" xfId="34855" xr:uid="{00000000-0005-0000-0000-0000A28B0000}"/>
    <cellStyle name="Normal 5 11 4 2 4" xfId="29712" xr:uid="{00000000-0005-0000-0000-0000A38B0000}"/>
    <cellStyle name="Normal 5 11 4 3" xfId="21068" xr:uid="{00000000-0005-0000-0000-0000A48B0000}"/>
    <cellStyle name="Normal 5 11 4 3 2" xfId="26249" xr:uid="{00000000-0005-0000-0000-0000A58B0000}"/>
    <cellStyle name="Normal 5 11 4 3 2 2" xfId="36370" xr:uid="{00000000-0005-0000-0000-0000A68B0000}"/>
    <cellStyle name="Normal 5 11 4 3 3" xfId="31274" xr:uid="{00000000-0005-0000-0000-0000A78B0000}"/>
    <cellStyle name="Normal 5 11 4 4" xfId="24156" xr:uid="{00000000-0005-0000-0000-0000A88B0000}"/>
    <cellStyle name="Normal 5 11 4 4 2" xfId="34303" xr:uid="{00000000-0005-0000-0000-0000A98B0000}"/>
    <cellStyle name="Normal 5 11 4 5" xfId="28380" xr:uid="{00000000-0005-0000-0000-0000AA8B0000}"/>
    <cellStyle name="Normal 5 11 5" xfId="3664" xr:uid="{00000000-0005-0000-0000-0000AB8B0000}"/>
    <cellStyle name="Normal 5 11 5 2" xfId="20011" xr:uid="{00000000-0005-0000-0000-0000AC8B0000}"/>
    <cellStyle name="Normal 5 11 5 2 2" xfId="22940" xr:uid="{00000000-0005-0000-0000-0000AD8B0000}"/>
    <cellStyle name="Normal 5 11 5 2 2 2" xfId="27327" xr:uid="{00000000-0005-0000-0000-0000AE8B0000}"/>
    <cellStyle name="Normal 5 11 5 2 2 2 2" xfId="37447" xr:uid="{00000000-0005-0000-0000-0000AF8B0000}"/>
    <cellStyle name="Normal 5 11 5 2 2 3" xfId="33115" xr:uid="{00000000-0005-0000-0000-0000B08B0000}"/>
    <cellStyle name="Normal 5 11 5 2 3" xfId="25252" xr:uid="{00000000-0005-0000-0000-0000B18B0000}"/>
    <cellStyle name="Normal 5 11 5 2 3 2" xfId="35382" xr:uid="{00000000-0005-0000-0000-0000B28B0000}"/>
    <cellStyle name="Normal 5 11 5 2 4" xfId="30239" xr:uid="{00000000-0005-0000-0000-0000B38B0000}"/>
    <cellStyle name="Normal 5 11 5 3" xfId="21069" xr:uid="{00000000-0005-0000-0000-0000B48B0000}"/>
    <cellStyle name="Normal 5 11 5 3 2" xfId="26250" xr:uid="{00000000-0005-0000-0000-0000B58B0000}"/>
    <cellStyle name="Normal 5 11 5 3 2 2" xfId="36371" xr:uid="{00000000-0005-0000-0000-0000B68B0000}"/>
    <cellStyle name="Normal 5 11 5 3 3" xfId="31275" xr:uid="{00000000-0005-0000-0000-0000B78B0000}"/>
    <cellStyle name="Normal 5 11 5 4" xfId="24157" xr:uid="{00000000-0005-0000-0000-0000B88B0000}"/>
    <cellStyle name="Normal 5 11 5 4 2" xfId="34304" xr:uid="{00000000-0005-0000-0000-0000B98B0000}"/>
    <cellStyle name="Normal 5 11 5 5" xfId="28381" xr:uid="{00000000-0005-0000-0000-0000BA8B0000}"/>
    <cellStyle name="Normal 5 11 6" xfId="19132" xr:uid="{00000000-0005-0000-0000-0000BB8B0000}"/>
    <cellStyle name="Normal 5 11 6 2" xfId="22074" xr:uid="{00000000-0005-0000-0000-0000BC8B0000}"/>
    <cellStyle name="Normal 5 11 6 2 2" xfId="26463" xr:uid="{00000000-0005-0000-0000-0000BD8B0000}"/>
    <cellStyle name="Normal 5 11 6 2 2 2" xfId="36583" xr:uid="{00000000-0005-0000-0000-0000BE8B0000}"/>
    <cellStyle name="Normal 5 11 6 2 3" xfId="32250" xr:uid="{00000000-0005-0000-0000-0000BF8B0000}"/>
    <cellStyle name="Normal 5 11 6 3" xfId="24386" xr:uid="{00000000-0005-0000-0000-0000C08B0000}"/>
    <cellStyle name="Normal 5 11 6 3 2" xfId="34517" xr:uid="{00000000-0005-0000-0000-0000C18B0000}"/>
    <cellStyle name="Normal 5 11 6 4" xfId="29368" xr:uid="{00000000-0005-0000-0000-0000C28B0000}"/>
    <cellStyle name="Normal 5 11 7" xfId="20247" xr:uid="{00000000-0005-0000-0000-0000C38B0000}"/>
    <cellStyle name="Normal 5 11 7 2" xfId="25429" xr:uid="{00000000-0005-0000-0000-0000C48B0000}"/>
    <cellStyle name="Normal 5 11 7 2 2" xfId="35550" xr:uid="{00000000-0005-0000-0000-0000C58B0000}"/>
    <cellStyle name="Normal 5 11 7 3" xfId="30454" xr:uid="{00000000-0005-0000-0000-0000C68B0000}"/>
    <cellStyle name="Normal 5 11 8" xfId="23153" xr:uid="{00000000-0005-0000-0000-0000C78B0000}"/>
    <cellStyle name="Normal 5 11 8 2" xfId="33318" xr:uid="{00000000-0005-0000-0000-0000C88B0000}"/>
    <cellStyle name="Normal 5 11 9" xfId="23317" xr:uid="{00000000-0005-0000-0000-0000C98B0000}"/>
    <cellStyle name="Normal 5 11 9 2" xfId="33481" xr:uid="{00000000-0005-0000-0000-0000CA8B0000}"/>
    <cellStyle name="Normal 5 12" xfId="2381" xr:uid="{00000000-0005-0000-0000-0000CB8B0000}"/>
    <cellStyle name="Normal 5 12 10" xfId="27526" xr:uid="{00000000-0005-0000-0000-0000CC8B0000}"/>
    <cellStyle name="Normal 5 12 11" xfId="37667" xr:uid="{00000000-0005-0000-0000-0000CD8B0000}"/>
    <cellStyle name="Normal 5 12 12" xfId="37852" xr:uid="{00000000-0005-0000-0000-0000CE8B0000}"/>
    <cellStyle name="Normal 5 12 13" xfId="41828" xr:uid="{00000000-0005-0000-0000-0000CF8B0000}"/>
    <cellStyle name="Normal 5 12 2" xfId="3108" xr:uid="{00000000-0005-0000-0000-0000D08B0000}"/>
    <cellStyle name="Normal 5 12 2 2" xfId="3665" xr:uid="{00000000-0005-0000-0000-0000D18B0000}"/>
    <cellStyle name="Normal 5 12 2 2 2" xfId="19841" xr:uid="{00000000-0005-0000-0000-0000D28B0000}"/>
    <cellStyle name="Normal 5 12 2 2 2 2" xfId="22770" xr:uid="{00000000-0005-0000-0000-0000D38B0000}"/>
    <cellStyle name="Normal 5 12 2 2 2 2 2" xfId="27157" xr:uid="{00000000-0005-0000-0000-0000D48B0000}"/>
    <cellStyle name="Normal 5 12 2 2 2 2 2 2" xfId="37277" xr:uid="{00000000-0005-0000-0000-0000D58B0000}"/>
    <cellStyle name="Normal 5 12 2 2 2 2 3" xfId="32945" xr:uid="{00000000-0005-0000-0000-0000D68B0000}"/>
    <cellStyle name="Normal 5 12 2 2 2 3" xfId="25082" xr:uid="{00000000-0005-0000-0000-0000D78B0000}"/>
    <cellStyle name="Normal 5 12 2 2 2 3 2" xfId="35212" xr:uid="{00000000-0005-0000-0000-0000D88B0000}"/>
    <cellStyle name="Normal 5 12 2 2 2 4" xfId="30069" xr:uid="{00000000-0005-0000-0000-0000D98B0000}"/>
    <cellStyle name="Normal 5 12 2 2 3" xfId="21070" xr:uid="{00000000-0005-0000-0000-0000DA8B0000}"/>
    <cellStyle name="Normal 5 12 2 2 3 2" xfId="26251" xr:uid="{00000000-0005-0000-0000-0000DB8B0000}"/>
    <cellStyle name="Normal 5 12 2 2 3 2 2" xfId="36372" xr:uid="{00000000-0005-0000-0000-0000DC8B0000}"/>
    <cellStyle name="Normal 5 12 2 2 3 3" xfId="31276" xr:uid="{00000000-0005-0000-0000-0000DD8B0000}"/>
    <cellStyle name="Normal 5 12 2 2 4" xfId="24158" xr:uid="{00000000-0005-0000-0000-0000DE8B0000}"/>
    <cellStyle name="Normal 5 12 2 2 4 2" xfId="34305" xr:uid="{00000000-0005-0000-0000-0000DF8B0000}"/>
    <cellStyle name="Normal 5 12 2 2 5" xfId="28382" xr:uid="{00000000-0005-0000-0000-0000E08B0000}"/>
    <cellStyle name="Normal 5 12 2 3" xfId="19313" xr:uid="{00000000-0005-0000-0000-0000E18B0000}"/>
    <cellStyle name="Normal 5 12 2 3 2" xfId="22244" xr:uid="{00000000-0005-0000-0000-0000E28B0000}"/>
    <cellStyle name="Normal 5 12 2 3 2 2" xfId="26631" xr:uid="{00000000-0005-0000-0000-0000E38B0000}"/>
    <cellStyle name="Normal 5 12 2 3 2 2 2" xfId="36751" xr:uid="{00000000-0005-0000-0000-0000E48B0000}"/>
    <cellStyle name="Normal 5 12 2 3 2 3" xfId="32419" xr:uid="{00000000-0005-0000-0000-0000E58B0000}"/>
    <cellStyle name="Normal 5 12 2 3 3" xfId="24556" xr:uid="{00000000-0005-0000-0000-0000E68B0000}"/>
    <cellStyle name="Normal 5 12 2 3 3 2" xfId="34686" xr:uid="{00000000-0005-0000-0000-0000E78B0000}"/>
    <cellStyle name="Normal 5 12 2 3 4" xfId="29542" xr:uid="{00000000-0005-0000-0000-0000E88B0000}"/>
    <cellStyle name="Normal 5 12 2 4" xfId="20600" xr:uid="{00000000-0005-0000-0000-0000E98B0000}"/>
    <cellStyle name="Normal 5 12 2 4 2" xfId="25782" xr:uid="{00000000-0005-0000-0000-0000EA8B0000}"/>
    <cellStyle name="Normal 5 12 2 4 2 2" xfId="35903" xr:uid="{00000000-0005-0000-0000-0000EB8B0000}"/>
    <cellStyle name="Normal 5 12 2 4 3" xfId="30807" xr:uid="{00000000-0005-0000-0000-0000EC8B0000}"/>
    <cellStyle name="Normal 5 12 2 5" xfId="23682" xr:uid="{00000000-0005-0000-0000-0000ED8B0000}"/>
    <cellStyle name="Normal 5 12 2 5 2" xfId="33835" xr:uid="{00000000-0005-0000-0000-0000EE8B0000}"/>
    <cellStyle name="Normal 5 12 2 6" xfId="27898" xr:uid="{00000000-0005-0000-0000-0000EF8B0000}"/>
    <cellStyle name="Normal 5 12 2 7" xfId="45734" xr:uid="{00000000-0005-0000-0000-0000F08B0000}"/>
    <cellStyle name="Normal 5 12 3" xfId="3109" xr:uid="{00000000-0005-0000-0000-0000F18B0000}"/>
    <cellStyle name="Normal 5 12 3 2" xfId="19666" xr:uid="{00000000-0005-0000-0000-0000F28B0000}"/>
    <cellStyle name="Normal 5 12 3 2 2" xfId="22595" xr:uid="{00000000-0005-0000-0000-0000F38B0000}"/>
    <cellStyle name="Normal 5 12 3 2 2 2" xfId="26982" xr:uid="{00000000-0005-0000-0000-0000F48B0000}"/>
    <cellStyle name="Normal 5 12 3 2 2 2 2" xfId="37102" xr:uid="{00000000-0005-0000-0000-0000F58B0000}"/>
    <cellStyle name="Normal 5 12 3 2 2 3" xfId="32770" xr:uid="{00000000-0005-0000-0000-0000F68B0000}"/>
    <cellStyle name="Normal 5 12 3 2 3" xfId="24907" xr:uid="{00000000-0005-0000-0000-0000F78B0000}"/>
    <cellStyle name="Normal 5 12 3 2 3 2" xfId="35037" xr:uid="{00000000-0005-0000-0000-0000F88B0000}"/>
    <cellStyle name="Normal 5 12 3 2 4" xfId="29894" xr:uid="{00000000-0005-0000-0000-0000F98B0000}"/>
    <cellStyle name="Normal 5 12 3 3" xfId="20601" xr:uid="{00000000-0005-0000-0000-0000FA8B0000}"/>
    <cellStyle name="Normal 5 12 3 3 2" xfId="25783" xr:uid="{00000000-0005-0000-0000-0000FB8B0000}"/>
    <cellStyle name="Normal 5 12 3 3 2 2" xfId="35904" xr:uid="{00000000-0005-0000-0000-0000FC8B0000}"/>
    <cellStyle name="Normal 5 12 3 3 3" xfId="30808" xr:uid="{00000000-0005-0000-0000-0000FD8B0000}"/>
    <cellStyle name="Normal 5 12 3 4" xfId="23683" xr:uid="{00000000-0005-0000-0000-0000FE8B0000}"/>
    <cellStyle name="Normal 5 12 3 4 2" xfId="33836" xr:uid="{00000000-0005-0000-0000-0000FF8B0000}"/>
    <cellStyle name="Normal 5 12 3 5" xfId="27899" xr:uid="{00000000-0005-0000-0000-0000008C0000}"/>
    <cellStyle name="Normal 5 12 3 6" xfId="46043" xr:uid="{00000000-0005-0000-0000-0000018C0000}"/>
    <cellStyle name="Normal 5 12 4" xfId="3666" xr:uid="{00000000-0005-0000-0000-0000028C0000}"/>
    <cellStyle name="Normal 5 12 4 2" xfId="19485" xr:uid="{00000000-0005-0000-0000-0000038C0000}"/>
    <cellStyle name="Normal 5 12 4 2 2" xfId="22414" xr:uid="{00000000-0005-0000-0000-0000048C0000}"/>
    <cellStyle name="Normal 5 12 4 2 2 2" xfId="26801" xr:uid="{00000000-0005-0000-0000-0000058C0000}"/>
    <cellStyle name="Normal 5 12 4 2 2 2 2" xfId="36921" xr:uid="{00000000-0005-0000-0000-0000068C0000}"/>
    <cellStyle name="Normal 5 12 4 2 2 3" xfId="32589" xr:uid="{00000000-0005-0000-0000-0000078C0000}"/>
    <cellStyle name="Normal 5 12 4 2 3" xfId="24726" xr:uid="{00000000-0005-0000-0000-0000088C0000}"/>
    <cellStyle name="Normal 5 12 4 2 3 2" xfId="34856" xr:uid="{00000000-0005-0000-0000-0000098C0000}"/>
    <cellStyle name="Normal 5 12 4 2 4" xfId="29713" xr:uid="{00000000-0005-0000-0000-00000A8C0000}"/>
    <cellStyle name="Normal 5 12 4 3" xfId="21071" xr:uid="{00000000-0005-0000-0000-00000B8C0000}"/>
    <cellStyle name="Normal 5 12 4 3 2" xfId="26252" xr:uid="{00000000-0005-0000-0000-00000C8C0000}"/>
    <cellStyle name="Normal 5 12 4 3 2 2" xfId="36373" xr:uid="{00000000-0005-0000-0000-00000D8C0000}"/>
    <cellStyle name="Normal 5 12 4 3 3" xfId="31277" xr:uid="{00000000-0005-0000-0000-00000E8C0000}"/>
    <cellStyle name="Normal 5 12 4 4" xfId="24159" xr:uid="{00000000-0005-0000-0000-00000F8C0000}"/>
    <cellStyle name="Normal 5 12 4 4 2" xfId="34306" xr:uid="{00000000-0005-0000-0000-0000108C0000}"/>
    <cellStyle name="Normal 5 12 4 5" xfId="28383" xr:uid="{00000000-0005-0000-0000-0000118C0000}"/>
    <cellStyle name="Normal 5 12 5" xfId="3667" xr:uid="{00000000-0005-0000-0000-0000128C0000}"/>
    <cellStyle name="Normal 5 12 5 2" xfId="20012" xr:uid="{00000000-0005-0000-0000-0000138C0000}"/>
    <cellStyle name="Normal 5 12 5 2 2" xfId="22941" xr:uid="{00000000-0005-0000-0000-0000148C0000}"/>
    <cellStyle name="Normal 5 12 5 2 2 2" xfId="27328" xr:uid="{00000000-0005-0000-0000-0000158C0000}"/>
    <cellStyle name="Normal 5 12 5 2 2 2 2" xfId="37448" xr:uid="{00000000-0005-0000-0000-0000168C0000}"/>
    <cellStyle name="Normal 5 12 5 2 2 3" xfId="33116" xr:uid="{00000000-0005-0000-0000-0000178C0000}"/>
    <cellStyle name="Normal 5 12 5 2 3" xfId="25253" xr:uid="{00000000-0005-0000-0000-0000188C0000}"/>
    <cellStyle name="Normal 5 12 5 2 3 2" xfId="35383" xr:uid="{00000000-0005-0000-0000-0000198C0000}"/>
    <cellStyle name="Normal 5 12 5 2 4" xfId="30240" xr:uid="{00000000-0005-0000-0000-00001A8C0000}"/>
    <cellStyle name="Normal 5 12 5 3" xfId="21072" xr:uid="{00000000-0005-0000-0000-00001B8C0000}"/>
    <cellStyle name="Normal 5 12 5 3 2" xfId="26253" xr:uid="{00000000-0005-0000-0000-00001C8C0000}"/>
    <cellStyle name="Normal 5 12 5 3 2 2" xfId="36374" xr:uid="{00000000-0005-0000-0000-00001D8C0000}"/>
    <cellStyle name="Normal 5 12 5 3 3" xfId="31278" xr:uid="{00000000-0005-0000-0000-00001E8C0000}"/>
    <cellStyle name="Normal 5 12 5 4" xfId="24160" xr:uid="{00000000-0005-0000-0000-00001F8C0000}"/>
    <cellStyle name="Normal 5 12 5 4 2" xfId="34307" xr:uid="{00000000-0005-0000-0000-0000208C0000}"/>
    <cellStyle name="Normal 5 12 5 5" xfId="28384" xr:uid="{00000000-0005-0000-0000-0000218C0000}"/>
    <cellStyle name="Normal 5 12 6" xfId="19133" xr:uid="{00000000-0005-0000-0000-0000228C0000}"/>
    <cellStyle name="Normal 5 12 6 2" xfId="22075" xr:uid="{00000000-0005-0000-0000-0000238C0000}"/>
    <cellStyle name="Normal 5 12 6 2 2" xfId="26464" xr:uid="{00000000-0005-0000-0000-0000248C0000}"/>
    <cellStyle name="Normal 5 12 6 2 2 2" xfId="36584" xr:uid="{00000000-0005-0000-0000-0000258C0000}"/>
    <cellStyle name="Normal 5 12 6 2 3" xfId="32251" xr:uid="{00000000-0005-0000-0000-0000268C0000}"/>
    <cellStyle name="Normal 5 12 6 3" xfId="24387" xr:uid="{00000000-0005-0000-0000-0000278C0000}"/>
    <cellStyle name="Normal 5 12 6 3 2" xfId="34518" xr:uid="{00000000-0005-0000-0000-0000288C0000}"/>
    <cellStyle name="Normal 5 12 6 4" xfId="29369" xr:uid="{00000000-0005-0000-0000-0000298C0000}"/>
    <cellStyle name="Normal 5 12 7" xfId="20248" xr:uid="{00000000-0005-0000-0000-00002A8C0000}"/>
    <cellStyle name="Normal 5 12 7 2" xfId="25430" xr:uid="{00000000-0005-0000-0000-00002B8C0000}"/>
    <cellStyle name="Normal 5 12 7 2 2" xfId="35551" xr:uid="{00000000-0005-0000-0000-00002C8C0000}"/>
    <cellStyle name="Normal 5 12 7 3" xfId="30455" xr:uid="{00000000-0005-0000-0000-00002D8C0000}"/>
    <cellStyle name="Normal 5 12 8" xfId="23154" xr:uid="{00000000-0005-0000-0000-00002E8C0000}"/>
    <cellStyle name="Normal 5 12 8 2" xfId="33319" xr:uid="{00000000-0005-0000-0000-00002F8C0000}"/>
    <cellStyle name="Normal 5 12 9" xfId="23318" xr:uid="{00000000-0005-0000-0000-0000308C0000}"/>
    <cellStyle name="Normal 5 12 9 2" xfId="33482" xr:uid="{00000000-0005-0000-0000-0000318C0000}"/>
    <cellStyle name="Normal 5 13" xfId="2382" xr:uid="{00000000-0005-0000-0000-0000328C0000}"/>
    <cellStyle name="Normal 5 13 10" xfId="27527" xr:uid="{00000000-0005-0000-0000-0000338C0000}"/>
    <cellStyle name="Normal 5 13 11" xfId="37668" xr:uid="{00000000-0005-0000-0000-0000348C0000}"/>
    <cellStyle name="Normal 5 13 12" xfId="37853" xr:uid="{00000000-0005-0000-0000-0000358C0000}"/>
    <cellStyle name="Normal 5 13 13" xfId="41829" xr:uid="{00000000-0005-0000-0000-0000368C0000}"/>
    <cellStyle name="Normal 5 13 2" xfId="3110" xr:uid="{00000000-0005-0000-0000-0000378C0000}"/>
    <cellStyle name="Normal 5 13 2 2" xfId="3668" xr:uid="{00000000-0005-0000-0000-0000388C0000}"/>
    <cellStyle name="Normal 5 13 2 2 2" xfId="19842" xr:uid="{00000000-0005-0000-0000-0000398C0000}"/>
    <cellStyle name="Normal 5 13 2 2 2 2" xfId="22771" xr:uid="{00000000-0005-0000-0000-00003A8C0000}"/>
    <cellStyle name="Normal 5 13 2 2 2 2 2" xfId="27158" xr:uid="{00000000-0005-0000-0000-00003B8C0000}"/>
    <cellStyle name="Normal 5 13 2 2 2 2 2 2" xfId="37278" xr:uid="{00000000-0005-0000-0000-00003C8C0000}"/>
    <cellStyle name="Normal 5 13 2 2 2 2 3" xfId="32946" xr:uid="{00000000-0005-0000-0000-00003D8C0000}"/>
    <cellStyle name="Normal 5 13 2 2 2 3" xfId="25083" xr:uid="{00000000-0005-0000-0000-00003E8C0000}"/>
    <cellStyle name="Normal 5 13 2 2 2 3 2" xfId="35213" xr:uid="{00000000-0005-0000-0000-00003F8C0000}"/>
    <cellStyle name="Normal 5 13 2 2 2 4" xfId="30070" xr:uid="{00000000-0005-0000-0000-0000408C0000}"/>
    <cellStyle name="Normal 5 13 2 2 3" xfId="21073" xr:uid="{00000000-0005-0000-0000-0000418C0000}"/>
    <cellStyle name="Normal 5 13 2 2 3 2" xfId="26254" xr:uid="{00000000-0005-0000-0000-0000428C0000}"/>
    <cellStyle name="Normal 5 13 2 2 3 2 2" xfId="36375" xr:uid="{00000000-0005-0000-0000-0000438C0000}"/>
    <cellStyle name="Normal 5 13 2 2 3 3" xfId="31279" xr:uid="{00000000-0005-0000-0000-0000448C0000}"/>
    <cellStyle name="Normal 5 13 2 2 4" xfId="24161" xr:uid="{00000000-0005-0000-0000-0000458C0000}"/>
    <cellStyle name="Normal 5 13 2 2 4 2" xfId="34308" xr:uid="{00000000-0005-0000-0000-0000468C0000}"/>
    <cellStyle name="Normal 5 13 2 2 5" xfId="28385" xr:uid="{00000000-0005-0000-0000-0000478C0000}"/>
    <cellStyle name="Normal 5 13 2 3" xfId="19314" xr:uid="{00000000-0005-0000-0000-0000488C0000}"/>
    <cellStyle name="Normal 5 13 2 3 2" xfId="22245" xr:uid="{00000000-0005-0000-0000-0000498C0000}"/>
    <cellStyle name="Normal 5 13 2 3 2 2" xfId="26632" xr:uid="{00000000-0005-0000-0000-00004A8C0000}"/>
    <cellStyle name="Normal 5 13 2 3 2 2 2" xfId="36752" xr:uid="{00000000-0005-0000-0000-00004B8C0000}"/>
    <cellStyle name="Normal 5 13 2 3 2 3" xfId="32420" xr:uid="{00000000-0005-0000-0000-00004C8C0000}"/>
    <cellStyle name="Normal 5 13 2 3 3" xfId="24557" xr:uid="{00000000-0005-0000-0000-00004D8C0000}"/>
    <cellStyle name="Normal 5 13 2 3 3 2" xfId="34687" xr:uid="{00000000-0005-0000-0000-00004E8C0000}"/>
    <cellStyle name="Normal 5 13 2 3 4" xfId="29543" xr:uid="{00000000-0005-0000-0000-00004F8C0000}"/>
    <cellStyle name="Normal 5 13 2 4" xfId="20602" xr:uid="{00000000-0005-0000-0000-0000508C0000}"/>
    <cellStyle name="Normal 5 13 2 4 2" xfId="25784" xr:uid="{00000000-0005-0000-0000-0000518C0000}"/>
    <cellStyle name="Normal 5 13 2 4 2 2" xfId="35905" xr:uid="{00000000-0005-0000-0000-0000528C0000}"/>
    <cellStyle name="Normal 5 13 2 4 3" xfId="30809" xr:uid="{00000000-0005-0000-0000-0000538C0000}"/>
    <cellStyle name="Normal 5 13 2 5" xfId="23684" xr:uid="{00000000-0005-0000-0000-0000548C0000}"/>
    <cellStyle name="Normal 5 13 2 5 2" xfId="33837" xr:uid="{00000000-0005-0000-0000-0000558C0000}"/>
    <cellStyle name="Normal 5 13 2 6" xfId="27900" xr:uid="{00000000-0005-0000-0000-0000568C0000}"/>
    <cellStyle name="Normal 5 13 2 7" xfId="45735" xr:uid="{00000000-0005-0000-0000-0000578C0000}"/>
    <cellStyle name="Normal 5 13 3" xfId="3111" xr:uid="{00000000-0005-0000-0000-0000588C0000}"/>
    <cellStyle name="Normal 5 13 3 2" xfId="19667" xr:uid="{00000000-0005-0000-0000-0000598C0000}"/>
    <cellStyle name="Normal 5 13 3 2 2" xfId="22596" xr:uid="{00000000-0005-0000-0000-00005A8C0000}"/>
    <cellStyle name="Normal 5 13 3 2 2 2" xfId="26983" xr:uid="{00000000-0005-0000-0000-00005B8C0000}"/>
    <cellStyle name="Normal 5 13 3 2 2 2 2" xfId="37103" xr:uid="{00000000-0005-0000-0000-00005C8C0000}"/>
    <cellStyle name="Normal 5 13 3 2 2 3" xfId="32771" xr:uid="{00000000-0005-0000-0000-00005D8C0000}"/>
    <cellStyle name="Normal 5 13 3 2 3" xfId="24908" xr:uid="{00000000-0005-0000-0000-00005E8C0000}"/>
    <cellStyle name="Normal 5 13 3 2 3 2" xfId="35038" xr:uid="{00000000-0005-0000-0000-00005F8C0000}"/>
    <cellStyle name="Normal 5 13 3 2 4" xfId="29895" xr:uid="{00000000-0005-0000-0000-0000608C0000}"/>
    <cellStyle name="Normal 5 13 3 3" xfId="20603" xr:uid="{00000000-0005-0000-0000-0000618C0000}"/>
    <cellStyle name="Normal 5 13 3 3 2" xfId="25785" xr:uid="{00000000-0005-0000-0000-0000628C0000}"/>
    <cellStyle name="Normal 5 13 3 3 2 2" xfId="35906" xr:uid="{00000000-0005-0000-0000-0000638C0000}"/>
    <cellStyle name="Normal 5 13 3 3 3" xfId="30810" xr:uid="{00000000-0005-0000-0000-0000648C0000}"/>
    <cellStyle name="Normal 5 13 3 4" xfId="23685" xr:uid="{00000000-0005-0000-0000-0000658C0000}"/>
    <cellStyle name="Normal 5 13 3 4 2" xfId="33838" xr:uid="{00000000-0005-0000-0000-0000668C0000}"/>
    <cellStyle name="Normal 5 13 3 5" xfId="27901" xr:uid="{00000000-0005-0000-0000-0000678C0000}"/>
    <cellStyle name="Normal 5 13 3 6" xfId="46044" xr:uid="{00000000-0005-0000-0000-0000688C0000}"/>
    <cellStyle name="Normal 5 13 4" xfId="3669" xr:uid="{00000000-0005-0000-0000-0000698C0000}"/>
    <cellStyle name="Normal 5 13 4 2" xfId="19486" xr:uid="{00000000-0005-0000-0000-00006A8C0000}"/>
    <cellStyle name="Normal 5 13 4 2 2" xfId="22415" xr:uid="{00000000-0005-0000-0000-00006B8C0000}"/>
    <cellStyle name="Normal 5 13 4 2 2 2" xfId="26802" xr:uid="{00000000-0005-0000-0000-00006C8C0000}"/>
    <cellStyle name="Normal 5 13 4 2 2 2 2" xfId="36922" xr:uid="{00000000-0005-0000-0000-00006D8C0000}"/>
    <cellStyle name="Normal 5 13 4 2 2 3" xfId="32590" xr:uid="{00000000-0005-0000-0000-00006E8C0000}"/>
    <cellStyle name="Normal 5 13 4 2 3" xfId="24727" xr:uid="{00000000-0005-0000-0000-00006F8C0000}"/>
    <cellStyle name="Normal 5 13 4 2 3 2" xfId="34857" xr:uid="{00000000-0005-0000-0000-0000708C0000}"/>
    <cellStyle name="Normal 5 13 4 2 4" xfId="29714" xr:uid="{00000000-0005-0000-0000-0000718C0000}"/>
    <cellStyle name="Normal 5 13 4 3" xfId="21074" xr:uid="{00000000-0005-0000-0000-0000728C0000}"/>
    <cellStyle name="Normal 5 13 4 3 2" xfId="26255" xr:uid="{00000000-0005-0000-0000-0000738C0000}"/>
    <cellStyle name="Normal 5 13 4 3 2 2" xfId="36376" xr:uid="{00000000-0005-0000-0000-0000748C0000}"/>
    <cellStyle name="Normal 5 13 4 3 3" xfId="31280" xr:uid="{00000000-0005-0000-0000-0000758C0000}"/>
    <cellStyle name="Normal 5 13 4 4" xfId="24162" xr:uid="{00000000-0005-0000-0000-0000768C0000}"/>
    <cellStyle name="Normal 5 13 4 4 2" xfId="34309" xr:uid="{00000000-0005-0000-0000-0000778C0000}"/>
    <cellStyle name="Normal 5 13 4 5" xfId="28386" xr:uid="{00000000-0005-0000-0000-0000788C0000}"/>
    <cellStyle name="Normal 5 13 5" xfId="3670" xr:uid="{00000000-0005-0000-0000-0000798C0000}"/>
    <cellStyle name="Normal 5 13 5 2" xfId="20013" xr:uid="{00000000-0005-0000-0000-00007A8C0000}"/>
    <cellStyle name="Normal 5 13 5 2 2" xfId="22942" xr:uid="{00000000-0005-0000-0000-00007B8C0000}"/>
    <cellStyle name="Normal 5 13 5 2 2 2" xfId="27329" xr:uid="{00000000-0005-0000-0000-00007C8C0000}"/>
    <cellStyle name="Normal 5 13 5 2 2 2 2" xfId="37449" xr:uid="{00000000-0005-0000-0000-00007D8C0000}"/>
    <cellStyle name="Normal 5 13 5 2 2 3" xfId="33117" xr:uid="{00000000-0005-0000-0000-00007E8C0000}"/>
    <cellStyle name="Normal 5 13 5 2 3" xfId="25254" xr:uid="{00000000-0005-0000-0000-00007F8C0000}"/>
    <cellStyle name="Normal 5 13 5 2 3 2" xfId="35384" xr:uid="{00000000-0005-0000-0000-0000808C0000}"/>
    <cellStyle name="Normal 5 13 5 2 4" xfId="30241" xr:uid="{00000000-0005-0000-0000-0000818C0000}"/>
    <cellStyle name="Normal 5 13 5 3" xfId="21075" xr:uid="{00000000-0005-0000-0000-0000828C0000}"/>
    <cellStyle name="Normal 5 13 5 3 2" xfId="26256" xr:uid="{00000000-0005-0000-0000-0000838C0000}"/>
    <cellStyle name="Normal 5 13 5 3 2 2" xfId="36377" xr:uid="{00000000-0005-0000-0000-0000848C0000}"/>
    <cellStyle name="Normal 5 13 5 3 3" xfId="31281" xr:uid="{00000000-0005-0000-0000-0000858C0000}"/>
    <cellStyle name="Normal 5 13 5 4" xfId="24163" xr:uid="{00000000-0005-0000-0000-0000868C0000}"/>
    <cellStyle name="Normal 5 13 5 4 2" xfId="34310" xr:uid="{00000000-0005-0000-0000-0000878C0000}"/>
    <cellStyle name="Normal 5 13 5 5" xfId="28387" xr:uid="{00000000-0005-0000-0000-0000888C0000}"/>
    <cellStyle name="Normal 5 13 6" xfId="19134" xr:uid="{00000000-0005-0000-0000-0000898C0000}"/>
    <cellStyle name="Normal 5 13 6 2" xfId="22076" xr:uid="{00000000-0005-0000-0000-00008A8C0000}"/>
    <cellStyle name="Normal 5 13 6 2 2" xfId="26465" xr:uid="{00000000-0005-0000-0000-00008B8C0000}"/>
    <cellStyle name="Normal 5 13 6 2 2 2" xfId="36585" xr:uid="{00000000-0005-0000-0000-00008C8C0000}"/>
    <cellStyle name="Normal 5 13 6 2 3" xfId="32252" xr:uid="{00000000-0005-0000-0000-00008D8C0000}"/>
    <cellStyle name="Normal 5 13 6 3" xfId="24388" xr:uid="{00000000-0005-0000-0000-00008E8C0000}"/>
    <cellStyle name="Normal 5 13 6 3 2" xfId="34519" xr:uid="{00000000-0005-0000-0000-00008F8C0000}"/>
    <cellStyle name="Normal 5 13 6 4" xfId="29370" xr:uid="{00000000-0005-0000-0000-0000908C0000}"/>
    <cellStyle name="Normal 5 13 7" xfId="20249" xr:uid="{00000000-0005-0000-0000-0000918C0000}"/>
    <cellStyle name="Normal 5 13 7 2" xfId="25431" xr:uid="{00000000-0005-0000-0000-0000928C0000}"/>
    <cellStyle name="Normal 5 13 7 2 2" xfId="35552" xr:uid="{00000000-0005-0000-0000-0000938C0000}"/>
    <cellStyle name="Normal 5 13 7 3" xfId="30456" xr:uid="{00000000-0005-0000-0000-0000948C0000}"/>
    <cellStyle name="Normal 5 13 8" xfId="23155" xr:uid="{00000000-0005-0000-0000-0000958C0000}"/>
    <cellStyle name="Normal 5 13 8 2" xfId="33320" xr:uid="{00000000-0005-0000-0000-0000968C0000}"/>
    <cellStyle name="Normal 5 13 9" xfId="23319" xr:uid="{00000000-0005-0000-0000-0000978C0000}"/>
    <cellStyle name="Normal 5 13 9 2" xfId="33483" xr:uid="{00000000-0005-0000-0000-0000988C0000}"/>
    <cellStyle name="Normal 5 14" xfId="2383" xr:uid="{00000000-0005-0000-0000-0000998C0000}"/>
    <cellStyle name="Normal 5 14 10" xfId="27528" xr:uid="{00000000-0005-0000-0000-00009A8C0000}"/>
    <cellStyle name="Normal 5 14 11" xfId="37669" xr:uid="{00000000-0005-0000-0000-00009B8C0000}"/>
    <cellStyle name="Normal 5 14 12" xfId="37854" xr:uid="{00000000-0005-0000-0000-00009C8C0000}"/>
    <cellStyle name="Normal 5 14 13" xfId="41830" xr:uid="{00000000-0005-0000-0000-00009D8C0000}"/>
    <cellStyle name="Normal 5 14 2" xfId="3112" xr:uid="{00000000-0005-0000-0000-00009E8C0000}"/>
    <cellStyle name="Normal 5 14 2 2" xfId="3671" xr:uid="{00000000-0005-0000-0000-00009F8C0000}"/>
    <cellStyle name="Normal 5 14 2 2 2" xfId="19843" xr:uid="{00000000-0005-0000-0000-0000A08C0000}"/>
    <cellStyle name="Normal 5 14 2 2 2 2" xfId="22772" xr:uid="{00000000-0005-0000-0000-0000A18C0000}"/>
    <cellStyle name="Normal 5 14 2 2 2 2 2" xfId="27159" xr:uid="{00000000-0005-0000-0000-0000A28C0000}"/>
    <cellStyle name="Normal 5 14 2 2 2 2 2 2" xfId="37279" xr:uid="{00000000-0005-0000-0000-0000A38C0000}"/>
    <cellStyle name="Normal 5 14 2 2 2 2 3" xfId="32947" xr:uid="{00000000-0005-0000-0000-0000A48C0000}"/>
    <cellStyle name="Normal 5 14 2 2 2 3" xfId="25084" xr:uid="{00000000-0005-0000-0000-0000A58C0000}"/>
    <cellStyle name="Normal 5 14 2 2 2 3 2" xfId="35214" xr:uid="{00000000-0005-0000-0000-0000A68C0000}"/>
    <cellStyle name="Normal 5 14 2 2 2 4" xfId="30071" xr:uid="{00000000-0005-0000-0000-0000A78C0000}"/>
    <cellStyle name="Normal 5 14 2 2 3" xfId="21076" xr:uid="{00000000-0005-0000-0000-0000A88C0000}"/>
    <cellStyle name="Normal 5 14 2 2 3 2" xfId="26257" xr:uid="{00000000-0005-0000-0000-0000A98C0000}"/>
    <cellStyle name="Normal 5 14 2 2 3 2 2" xfId="36378" xr:uid="{00000000-0005-0000-0000-0000AA8C0000}"/>
    <cellStyle name="Normal 5 14 2 2 3 3" xfId="31282" xr:uid="{00000000-0005-0000-0000-0000AB8C0000}"/>
    <cellStyle name="Normal 5 14 2 2 4" xfId="24164" xr:uid="{00000000-0005-0000-0000-0000AC8C0000}"/>
    <cellStyle name="Normal 5 14 2 2 4 2" xfId="34311" xr:uid="{00000000-0005-0000-0000-0000AD8C0000}"/>
    <cellStyle name="Normal 5 14 2 2 5" xfId="28388" xr:uid="{00000000-0005-0000-0000-0000AE8C0000}"/>
    <cellStyle name="Normal 5 14 2 3" xfId="19315" xr:uid="{00000000-0005-0000-0000-0000AF8C0000}"/>
    <cellStyle name="Normal 5 14 2 3 2" xfId="22246" xr:uid="{00000000-0005-0000-0000-0000B08C0000}"/>
    <cellStyle name="Normal 5 14 2 3 2 2" xfId="26633" xr:uid="{00000000-0005-0000-0000-0000B18C0000}"/>
    <cellStyle name="Normal 5 14 2 3 2 2 2" xfId="36753" xr:uid="{00000000-0005-0000-0000-0000B28C0000}"/>
    <cellStyle name="Normal 5 14 2 3 2 3" xfId="32421" xr:uid="{00000000-0005-0000-0000-0000B38C0000}"/>
    <cellStyle name="Normal 5 14 2 3 3" xfId="24558" xr:uid="{00000000-0005-0000-0000-0000B48C0000}"/>
    <cellStyle name="Normal 5 14 2 3 3 2" xfId="34688" xr:uid="{00000000-0005-0000-0000-0000B58C0000}"/>
    <cellStyle name="Normal 5 14 2 3 4" xfId="29544" xr:uid="{00000000-0005-0000-0000-0000B68C0000}"/>
    <cellStyle name="Normal 5 14 2 4" xfId="20604" xr:uid="{00000000-0005-0000-0000-0000B78C0000}"/>
    <cellStyle name="Normal 5 14 2 4 2" xfId="25786" xr:uid="{00000000-0005-0000-0000-0000B88C0000}"/>
    <cellStyle name="Normal 5 14 2 4 2 2" xfId="35907" xr:uid="{00000000-0005-0000-0000-0000B98C0000}"/>
    <cellStyle name="Normal 5 14 2 4 3" xfId="30811" xr:uid="{00000000-0005-0000-0000-0000BA8C0000}"/>
    <cellStyle name="Normal 5 14 2 5" xfId="23686" xr:uid="{00000000-0005-0000-0000-0000BB8C0000}"/>
    <cellStyle name="Normal 5 14 2 5 2" xfId="33839" xr:uid="{00000000-0005-0000-0000-0000BC8C0000}"/>
    <cellStyle name="Normal 5 14 2 6" xfId="27902" xr:uid="{00000000-0005-0000-0000-0000BD8C0000}"/>
    <cellStyle name="Normal 5 14 2 7" xfId="45736" xr:uid="{00000000-0005-0000-0000-0000BE8C0000}"/>
    <cellStyle name="Normal 5 14 3" xfId="3113" xr:uid="{00000000-0005-0000-0000-0000BF8C0000}"/>
    <cellStyle name="Normal 5 14 3 2" xfId="19668" xr:uid="{00000000-0005-0000-0000-0000C08C0000}"/>
    <cellStyle name="Normal 5 14 3 2 2" xfId="22597" xr:uid="{00000000-0005-0000-0000-0000C18C0000}"/>
    <cellStyle name="Normal 5 14 3 2 2 2" xfId="26984" xr:uid="{00000000-0005-0000-0000-0000C28C0000}"/>
    <cellStyle name="Normal 5 14 3 2 2 2 2" xfId="37104" xr:uid="{00000000-0005-0000-0000-0000C38C0000}"/>
    <cellStyle name="Normal 5 14 3 2 2 3" xfId="32772" xr:uid="{00000000-0005-0000-0000-0000C48C0000}"/>
    <cellStyle name="Normal 5 14 3 2 3" xfId="24909" xr:uid="{00000000-0005-0000-0000-0000C58C0000}"/>
    <cellStyle name="Normal 5 14 3 2 3 2" xfId="35039" xr:uid="{00000000-0005-0000-0000-0000C68C0000}"/>
    <cellStyle name="Normal 5 14 3 2 4" xfId="29896" xr:uid="{00000000-0005-0000-0000-0000C78C0000}"/>
    <cellStyle name="Normal 5 14 3 3" xfId="20605" xr:uid="{00000000-0005-0000-0000-0000C88C0000}"/>
    <cellStyle name="Normal 5 14 3 3 2" xfId="25787" xr:uid="{00000000-0005-0000-0000-0000C98C0000}"/>
    <cellStyle name="Normal 5 14 3 3 2 2" xfId="35908" xr:uid="{00000000-0005-0000-0000-0000CA8C0000}"/>
    <cellStyle name="Normal 5 14 3 3 3" xfId="30812" xr:uid="{00000000-0005-0000-0000-0000CB8C0000}"/>
    <cellStyle name="Normal 5 14 3 4" xfId="23687" xr:uid="{00000000-0005-0000-0000-0000CC8C0000}"/>
    <cellStyle name="Normal 5 14 3 4 2" xfId="33840" xr:uid="{00000000-0005-0000-0000-0000CD8C0000}"/>
    <cellStyle name="Normal 5 14 3 5" xfId="27903" xr:uid="{00000000-0005-0000-0000-0000CE8C0000}"/>
    <cellStyle name="Normal 5 14 3 6" xfId="46045" xr:uid="{00000000-0005-0000-0000-0000CF8C0000}"/>
    <cellStyle name="Normal 5 14 4" xfId="3672" xr:uid="{00000000-0005-0000-0000-0000D08C0000}"/>
    <cellStyle name="Normal 5 14 4 2" xfId="19487" xr:uid="{00000000-0005-0000-0000-0000D18C0000}"/>
    <cellStyle name="Normal 5 14 4 2 2" xfId="22416" xr:uid="{00000000-0005-0000-0000-0000D28C0000}"/>
    <cellStyle name="Normal 5 14 4 2 2 2" xfId="26803" xr:uid="{00000000-0005-0000-0000-0000D38C0000}"/>
    <cellStyle name="Normal 5 14 4 2 2 2 2" xfId="36923" xr:uid="{00000000-0005-0000-0000-0000D48C0000}"/>
    <cellStyle name="Normal 5 14 4 2 2 3" xfId="32591" xr:uid="{00000000-0005-0000-0000-0000D58C0000}"/>
    <cellStyle name="Normal 5 14 4 2 3" xfId="24728" xr:uid="{00000000-0005-0000-0000-0000D68C0000}"/>
    <cellStyle name="Normal 5 14 4 2 3 2" xfId="34858" xr:uid="{00000000-0005-0000-0000-0000D78C0000}"/>
    <cellStyle name="Normal 5 14 4 2 4" xfId="29715" xr:uid="{00000000-0005-0000-0000-0000D88C0000}"/>
    <cellStyle name="Normal 5 14 4 3" xfId="21077" xr:uid="{00000000-0005-0000-0000-0000D98C0000}"/>
    <cellStyle name="Normal 5 14 4 3 2" xfId="26258" xr:uid="{00000000-0005-0000-0000-0000DA8C0000}"/>
    <cellStyle name="Normal 5 14 4 3 2 2" xfId="36379" xr:uid="{00000000-0005-0000-0000-0000DB8C0000}"/>
    <cellStyle name="Normal 5 14 4 3 3" xfId="31283" xr:uid="{00000000-0005-0000-0000-0000DC8C0000}"/>
    <cellStyle name="Normal 5 14 4 4" xfId="24165" xr:uid="{00000000-0005-0000-0000-0000DD8C0000}"/>
    <cellStyle name="Normal 5 14 4 4 2" xfId="34312" xr:uid="{00000000-0005-0000-0000-0000DE8C0000}"/>
    <cellStyle name="Normal 5 14 4 5" xfId="28389" xr:uid="{00000000-0005-0000-0000-0000DF8C0000}"/>
    <cellStyle name="Normal 5 14 5" xfId="3673" xr:uid="{00000000-0005-0000-0000-0000E08C0000}"/>
    <cellStyle name="Normal 5 14 5 2" xfId="20014" xr:uid="{00000000-0005-0000-0000-0000E18C0000}"/>
    <cellStyle name="Normal 5 14 5 2 2" xfId="22943" xr:uid="{00000000-0005-0000-0000-0000E28C0000}"/>
    <cellStyle name="Normal 5 14 5 2 2 2" xfId="27330" xr:uid="{00000000-0005-0000-0000-0000E38C0000}"/>
    <cellStyle name="Normal 5 14 5 2 2 2 2" xfId="37450" xr:uid="{00000000-0005-0000-0000-0000E48C0000}"/>
    <cellStyle name="Normal 5 14 5 2 2 3" xfId="33118" xr:uid="{00000000-0005-0000-0000-0000E58C0000}"/>
    <cellStyle name="Normal 5 14 5 2 3" xfId="25255" xr:uid="{00000000-0005-0000-0000-0000E68C0000}"/>
    <cellStyle name="Normal 5 14 5 2 3 2" xfId="35385" xr:uid="{00000000-0005-0000-0000-0000E78C0000}"/>
    <cellStyle name="Normal 5 14 5 2 4" xfId="30242" xr:uid="{00000000-0005-0000-0000-0000E88C0000}"/>
    <cellStyle name="Normal 5 14 5 3" xfId="21078" xr:uid="{00000000-0005-0000-0000-0000E98C0000}"/>
    <cellStyle name="Normal 5 14 5 3 2" xfId="26259" xr:uid="{00000000-0005-0000-0000-0000EA8C0000}"/>
    <cellStyle name="Normal 5 14 5 3 2 2" xfId="36380" xr:uid="{00000000-0005-0000-0000-0000EB8C0000}"/>
    <cellStyle name="Normal 5 14 5 3 3" xfId="31284" xr:uid="{00000000-0005-0000-0000-0000EC8C0000}"/>
    <cellStyle name="Normal 5 14 5 4" xfId="24166" xr:uid="{00000000-0005-0000-0000-0000ED8C0000}"/>
    <cellStyle name="Normal 5 14 5 4 2" xfId="34313" xr:uid="{00000000-0005-0000-0000-0000EE8C0000}"/>
    <cellStyle name="Normal 5 14 5 5" xfId="28390" xr:uid="{00000000-0005-0000-0000-0000EF8C0000}"/>
    <cellStyle name="Normal 5 14 6" xfId="19135" xr:uid="{00000000-0005-0000-0000-0000F08C0000}"/>
    <cellStyle name="Normal 5 14 6 2" xfId="22077" xr:uid="{00000000-0005-0000-0000-0000F18C0000}"/>
    <cellStyle name="Normal 5 14 6 2 2" xfId="26466" xr:uid="{00000000-0005-0000-0000-0000F28C0000}"/>
    <cellStyle name="Normal 5 14 6 2 2 2" xfId="36586" xr:uid="{00000000-0005-0000-0000-0000F38C0000}"/>
    <cellStyle name="Normal 5 14 6 2 3" xfId="32253" xr:uid="{00000000-0005-0000-0000-0000F48C0000}"/>
    <cellStyle name="Normal 5 14 6 3" xfId="24389" xr:uid="{00000000-0005-0000-0000-0000F58C0000}"/>
    <cellStyle name="Normal 5 14 6 3 2" xfId="34520" xr:uid="{00000000-0005-0000-0000-0000F68C0000}"/>
    <cellStyle name="Normal 5 14 6 4" xfId="29371" xr:uid="{00000000-0005-0000-0000-0000F78C0000}"/>
    <cellStyle name="Normal 5 14 7" xfId="20250" xr:uid="{00000000-0005-0000-0000-0000F88C0000}"/>
    <cellStyle name="Normal 5 14 7 2" xfId="25432" xr:uid="{00000000-0005-0000-0000-0000F98C0000}"/>
    <cellStyle name="Normal 5 14 7 2 2" xfId="35553" xr:uid="{00000000-0005-0000-0000-0000FA8C0000}"/>
    <cellStyle name="Normal 5 14 7 3" xfId="30457" xr:uid="{00000000-0005-0000-0000-0000FB8C0000}"/>
    <cellStyle name="Normal 5 14 8" xfId="23156" xr:uid="{00000000-0005-0000-0000-0000FC8C0000}"/>
    <cellStyle name="Normal 5 14 8 2" xfId="33321" xr:uid="{00000000-0005-0000-0000-0000FD8C0000}"/>
    <cellStyle name="Normal 5 14 9" xfId="23320" xr:uid="{00000000-0005-0000-0000-0000FE8C0000}"/>
    <cellStyle name="Normal 5 14 9 2" xfId="33484" xr:uid="{00000000-0005-0000-0000-0000FF8C0000}"/>
    <cellStyle name="Normal 5 15" xfId="2384" xr:uid="{00000000-0005-0000-0000-0000008D0000}"/>
    <cellStyle name="Normal 5 15 10" xfId="27529" xr:uid="{00000000-0005-0000-0000-0000018D0000}"/>
    <cellStyle name="Normal 5 15 11" xfId="37670" xr:uid="{00000000-0005-0000-0000-0000028D0000}"/>
    <cellStyle name="Normal 5 15 12" xfId="37855" xr:uid="{00000000-0005-0000-0000-0000038D0000}"/>
    <cellStyle name="Normal 5 15 13" xfId="41831" xr:uid="{00000000-0005-0000-0000-0000048D0000}"/>
    <cellStyle name="Normal 5 15 2" xfId="3114" xr:uid="{00000000-0005-0000-0000-0000058D0000}"/>
    <cellStyle name="Normal 5 15 2 2" xfId="3674" xr:uid="{00000000-0005-0000-0000-0000068D0000}"/>
    <cellStyle name="Normal 5 15 2 2 2" xfId="19844" xr:uid="{00000000-0005-0000-0000-0000078D0000}"/>
    <cellStyle name="Normal 5 15 2 2 2 2" xfId="22773" xr:uid="{00000000-0005-0000-0000-0000088D0000}"/>
    <cellStyle name="Normal 5 15 2 2 2 2 2" xfId="27160" xr:uid="{00000000-0005-0000-0000-0000098D0000}"/>
    <cellStyle name="Normal 5 15 2 2 2 2 2 2" xfId="37280" xr:uid="{00000000-0005-0000-0000-00000A8D0000}"/>
    <cellStyle name="Normal 5 15 2 2 2 2 3" xfId="32948" xr:uid="{00000000-0005-0000-0000-00000B8D0000}"/>
    <cellStyle name="Normal 5 15 2 2 2 3" xfId="25085" xr:uid="{00000000-0005-0000-0000-00000C8D0000}"/>
    <cellStyle name="Normal 5 15 2 2 2 3 2" xfId="35215" xr:uid="{00000000-0005-0000-0000-00000D8D0000}"/>
    <cellStyle name="Normal 5 15 2 2 2 4" xfId="30072" xr:uid="{00000000-0005-0000-0000-00000E8D0000}"/>
    <cellStyle name="Normal 5 15 2 2 3" xfId="21079" xr:uid="{00000000-0005-0000-0000-00000F8D0000}"/>
    <cellStyle name="Normal 5 15 2 2 3 2" xfId="26260" xr:uid="{00000000-0005-0000-0000-0000108D0000}"/>
    <cellStyle name="Normal 5 15 2 2 3 2 2" xfId="36381" xr:uid="{00000000-0005-0000-0000-0000118D0000}"/>
    <cellStyle name="Normal 5 15 2 2 3 3" xfId="31285" xr:uid="{00000000-0005-0000-0000-0000128D0000}"/>
    <cellStyle name="Normal 5 15 2 2 4" xfId="24167" xr:uid="{00000000-0005-0000-0000-0000138D0000}"/>
    <cellStyle name="Normal 5 15 2 2 4 2" xfId="34314" xr:uid="{00000000-0005-0000-0000-0000148D0000}"/>
    <cellStyle name="Normal 5 15 2 2 5" xfId="28391" xr:uid="{00000000-0005-0000-0000-0000158D0000}"/>
    <cellStyle name="Normal 5 15 2 3" xfId="19316" xr:uid="{00000000-0005-0000-0000-0000168D0000}"/>
    <cellStyle name="Normal 5 15 2 3 2" xfId="22247" xr:uid="{00000000-0005-0000-0000-0000178D0000}"/>
    <cellStyle name="Normal 5 15 2 3 2 2" xfId="26634" xr:uid="{00000000-0005-0000-0000-0000188D0000}"/>
    <cellStyle name="Normal 5 15 2 3 2 2 2" xfId="36754" xr:uid="{00000000-0005-0000-0000-0000198D0000}"/>
    <cellStyle name="Normal 5 15 2 3 2 3" xfId="32422" xr:uid="{00000000-0005-0000-0000-00001A8D0000}"/>
    <cellStyle name="Normal 5 15 2 3 3" xfId="24559" xr:uid="{00000000-0005-0000-0000-00001B8D0000}"/>
    <cellStyle name="Normal 5 15 2 3 3 2" xfId="34689" xr:uid="{00000000-0005-0000-0000-00001C8D0000}"/>
    <cellStyle name="Normal 5 15 2 3 4" xfId="29545" xr:uid="{00000000-0005-0000-0000-00001D8D0000}"/>
    <cellStyle name="Normal 5 15 2 4" xfId="20606" xr:uid="{00000000-0005-0000-0000-00001E8D0000}"/>
    <cellStyle name="Normal 5 15 2 4 2" xfId="25788" xr:uid="{00000000-0005-0000-0000-00001F8D0000}"/>
    <cellStyle name="Normal 5 15 2 4 2 2" xfId="35909" xr:uid="{00000000-0005-0000-0000-0000208D0000}"/>
    <cellStyle name="Normal 5 15 2 4 3" xfId="30813" xr:uid="{00000000-0005-0000-0000-0000218D0000}"/>
    <cellStyle name="Normal 5 15 2 5" xfId="23688" xr:uid="{00000000-0005-0000-0000-0000228D0000}"/>
    <cellStyle name="Normal 5 15 2 5 2" xfId="33841" xr:uid="{00000000-0005-0000-0000-0000238D0000}"/>
    <cellStyle name="Normal 5 15 2 6" xfId="27904" xr:uid="{00000000-0005-0000-0000-0000248D0000}"/>
    <cellStyle name="Normal 5 15 2 7" xfId="45737" xr:uid="{00000000-0005-0000-0000-0000258D0000}"/>
    <cellStyle name="Normal 5 15 3" xfId="3115" xr:uid="{00000000-0005-0000-0000-0000268D0000}"/>
    <cellStyle name="Normal 5 15 3 2" xfId="19669" xr:uid="{00000000-0005-0000-0000-0000278D0000}"/>
    <cellStyle name="Normal 5 15 3 2 2" xfId="22598" xr:uid="{00000000-0005-0000-0000-0000288D0000}"/>
    <cellStyle name="Normal 5 15 3 2 2 2" xfId="26985" xr:uid="{00000000-0005-0000-0000-0000298D0000}"/>
    <cellStyle name="Normal 5 15 3 2 2 2 2" xfId="37105" xr:uid="{00000000-0005-0000-0000-00002A8D0000}"/>
    <cellStyle name="Normal 5 15 3 2 2 3" xfId="32773" xr:uid="{00000000-0005-0000-0000-00002B8D0000}"/>
    <cellStyle name="Normal 5 15 3 2 3" xfId="24910" xr:uid="{00000000-0005-0000-0000-00002C8D0000}"/>
    <cellStyle name="Normal 5 15 3 2 3 2" xfId="35040" xr:uid="{00000000-0005-0000-0000-00002D8D0000}"/>
    <cellStyle name="Normal 5 15 3 2 4" xfId="29897" xr:uid="{00000000-0005-0000-0000-00002E8D0000}"/>
    <cellStyle name="Normal 5 15 3 3" xfId="20607" xr:uid="{00000000-0005-0000-0000-00002F8D0000}"/>
    <cellStyle name="Normal 5 15 3 3 2" xfId="25789" xr:uid="{00000000-0005-0000-0000-0000308D0000}"/>
    <cellStyle name="Normal 5 15 3 3 2 2" xfId="35910" xr:uid="{00000000-0005-0000-0000-0000318D0000}"/>
    <cellStyle name="Normal 5 15 3 3 3" xfId="30814" xr:uid="{00000000-0005-0000-0000-0000328D0000}"/>
    <cellStyle name="Normal 5 15 3 4" xfId="23689" xr:uid="{00000000-0005-0000-0000-0000338D0000}"/>
    <cellStyle name="Normal 5 15 3 4 2" xfId="33842" xr:uid="{00000000-0005-0000-0000-0000348D0000}"/>
    <cellStyle name="Normal 5 15 3 5" xfId="27905" xr:uid="{00000000-0005-0000-0000-0000358D0000}"/>
    <cellStyle name="Normal 5 15 3 6" xfId="46046" xr:uid="{00000000-0005-0000-0000-0000368D0000}"/>
    <cellStyle name="Normal 5 15 4" xfId="3675" xr:uid="{00000000-0005-0000-0000-0000378D0000}"/>
    <cellStyle name="Normal 5 15 4 2" xfId="19488" xr:uid="{00000000-0005-0000-0000-0000388D0000}"/>
    <cellStyle name="Normal 5 15 4 2 2" xfId="22417" xr:uid="{00000000-0005-0000-0000-0000398D0000}"/>
    <cellStyle name="Normal 5 15 4 2 2 2" xfId="26804" xr:uid="{00000000-0005-0000-0000-00003A8D0000}"/>
    <cellStyle name="Normal 5 15 4 2 2 2 2" xfId="36924" xr:uid="{00000000-0005-0000-0000-00003B8D0000}"/>
    <cellStyle name="Normal 5 15 4 2 2 3" xfId="32592" xr:uid="{00000000-0005-0000-0000-00003C8D0000}"/>
    <cellStyle name="Normal 5 15 4 2 3" xfId="24729" xr:uid="{00000000-0005-0000-0000-00003D8D0000}"/>
    <cellStyle name="Normal 5 15 4 2 3 2" xfId="34859" xr:uid="{00000000-0005-0000-0000-00003E8D0000}"/>
    <cellStyle name="Normal 5 15 4 2 4" xfId="29716" xr:uid="{00000000-0005-0000-0000-00003F8D0000}"/>
    <cellStyle name="Normal 5 15 4 3" xfId="21080" xr:uid="{00000000-0005-0000-0000-0000408D0000}"/>
    <cellStyle name="Normal 5 15 4 3 2" xfId="26261" xr:uid="{00000000-0005-0000-0000-0000418D0000}"/>
    <cellStyle name="Normal 5 15 4 3 2 2" xfId="36382" xr:uid="{00000000-0005-0000-0000-0000428D0000}"/>
    <cellStyle name="Normal 5 15 4 3 3" xfId="31286" xr:uid="{00000000-0005-0000-0000-0000438D0000}"/>
    <cellStyle name="Normal 5 15 4 4" xfId="24168" xr:uid="{00000000-0005-0000-0000-0000448D0000}"/>
    <cellStyle name="Normal 5 15 4 4 2" xfId="34315" xr:uid="{00000000-0005-0000-0000-0000458D0000}"/>
    <cellStyle name="Normal 5 15 4 5" xfId="28392" xr:uid="{00000000-0005-0000-0000-0000468D0000}"/>
    <cellStyle name="Normal 5 15 5" xfId="3676" xr:uid="{00000000-0005-0000-0000-0000478D0000}"/>
    <cellStyle name="Normal 5 15 5 2" xfId="20015" xr:uid="{00000000-0005-0000-0000-0000488D0000}"/>
    <cellStyle name="Normal 5 15 5 2 2" xfId="22944" xr:uid="{00000000-0005-0000-0000-0000498D0000}"/>
    <cellStyle name="Normal 5 15 5 2 2 2" xfId="27331" xr:uid="{00000000-0005-0000-0000-00004A8D0000}"/>
    <cellStyle name="Normal 5 15 5 2 2 2 2" xfId="37451" xr:uid="{00000000-0005-0000-0000-00004B8D0000}"/>
    <cellStyle name="Normal 5 15 5 2 2 3" xfId="33119" xr:uid="{00000000-0005-0000-0000-00004C8D0000}"/>
    <cellStyle name="Normal 5 15 5 2 3" xfId="25256" xr:uid="{00000000-0005-0000-0000-00004D8D0000}"/>
    <cellStyle name="Normal 5 15 5 2 3 2" xfId="35386" xr:uid="{00000000-0005-0000-0000-00004E8D0000}"/>
    <cellStyle name="Normal 5 15 5 2 4" xfId="30243" xr:uid="{00000000-0005-0000-0000-00004F8D0000}"/>
    <cellStyle name="Normal 5 15 5 3" xfId="21081" xr:uid="{00000000-0005-0000-0000-0000508D0000}"/>
    <cellStyle name="Normal 5 15 5 3 2" xfId="26262" xr:uid="{00000000-0005-0000-0000-0000518D0000}"/>
    <cellStyle name="Normal 5 15 5 3 2 2" xfId="36383" xr:uid="{00000000-0005-0000-0000-0000528D0000}"/>
    <cellStyle name="Normal 5 15 5 3 3" xfId="31287" xr:uid="{00000000-0005-0000-0000-0000538D0000}"/>
    <cellStyle name="Normal 5 15 5 4" xfId="24169" xr:uid="{00000000-0005-0000-0000-0000548D0000}"/>
    <cellStyle name="Normal 5 15 5 4 2" xfId="34316" xr:uid="{00000000-0005-0000-0000-0000558D0000}"/>
    <cellStyle name="Normal 5 15 5 5" xfId="28393" xr:uid="{00000000-0005-0000-0000-0000568D0000}"/>
    <cellStyle name="Normal 5 15 6" xfId="19136" xr:uid="{00000000-0005-0000-0000-0000578D0000}"/>
    <cellStyle name="Normal 5 15 6 2" xfId="22078" xr:uid="{00000000-0005-0000-0000-0000588D0000}"/>
    <cellStyle name="Normal 5 15 6 2 2" xfId="26467" xr:uid="{00000000-0005-0000-0000-0000598D0000}"/>
    <cellStyle name="Normal 5 15 6 2 2 2" xfId="36587" xr:uid="{00000000-0005-0000-0000-00005A8D0000}"/>
    <cellStyle name="Normal 5 15 6 2 3" xfId="32254" xr:uid="{00000000-0005-0000-0000-00005B8D0000}"/>
    <cellStyle name="Normal 5 15 6 3" xfId="24390" xr:uid="{00000000-0005-0000-0000-00005C8D0000}"/>
    <cellStyle name="Normal 5 15 6 3 2" xfId="34521" xr:uid="{00000000-0005-0000-0000-00005D8D0000}"/>
    <cellStyle name="Normal 5 15 6 4" xfId="29372" xr:uid="{00000000-0005-0000-0000-00005E8D0000}"/>
    <cellStyle name="Normal 5 15 7" xfId="20251" xr:uid="{00000000-0005-0000-0000-00005F8D0000}"/>
    <cellStyle name="Normal 5 15 7 2" xfId="25433" xr:uid="{00000000-0005-0000-0000-0000608D0000}"/>
    <cellStyle name="Normal 5 15 7 2 2" xfId="35554" xr:uid="{00000000-0005-0000-0000-0000618D0000}"/>
    <cellStyle name="Normal 5 15 7 3" xfId="30458" xr:uid="{00000000-0005-0000-0000-0000628D0000}"/>
    <cellStyle name="Normal 5 15 8" xfId="23157" xr:uid="{00000000-0005-0000-0000-0000638D0000}"/>
    <cellStyle name="Normal 5 15 8 2" xfId="33322" xr:uid="{00000000-0005-0000-0000-0000648D0000}"/>
    <cellStyle name="Normal 5 15 9" xfId="23321" xr:uid="{00000000-0005-0000-0000-0000658D0000}"/>
    <cellStyle name="Normal 5 15 9 2" xfId="33485" xr:uid="{00000000-0005-0000-0000-0000668D0000}"/>
    <cellStyle name="Normal 5 16" xfId="2385" xr:uid="{00000000-0005-0000-0000-0000678D0000}"/>
    <cellStyle name="Normal 5 16 10" xfId="27530" xr:uid="{00000000-0005-0000-0000-0000688D0000}"/>
    <cellStyle name="Normal 5 16 11" xfId="37671" xr:uid="{00000000-0005-0000-0000-0000698D0000}"/>
    <cellStyle name="Normal 5 16 12" xfId="37856" xr:uid="{00000000-0005-0000-0000-00006A8D0000}"/>
    <cellStyle name="Normal 5 16 13" xfId="41832" xr:uid="{00000000-0005-0000-0000-00006B8D0000}"/>
    <cellStyle name="Normal 5 16 2" xfId="3116" xr:uid="{00000000-0005-0000-0000-00006C8D0000}"/>
    <cellStyle name="Normal 5 16 2 2" xfId="3677" xr:uid="{00000000-0005-0000-0000-00006D8D0000}"/>
    <cellStyle name="Normal 5 16 2 2 2" xfId="19845" xr:uid="{00000000-0005-0000-0000-00006E8D0000}"/>
    <cellStyle name="Normal 5 16 2 2 2 2" xfId="22774" xr:uid="{00000000-0005-0000-0000-00006F8D0000}"/>
    <cellStyle name="Normal 5 16 2 2 2 2 2" xfId="27161" xr:uid="{00000000-0005-0000-0000-0000708D0000}"/>
    <cellStyle name="Normal 5 16 2 2 2 2 2 2" xfId="37281" xr:uid="{00000000-0005-0000-0000-0000718D0000}"/>
    <cellStyle name="Normal 5 16 2 2 2 2 3" xfId="32949" xr:uid="{00000000-0005-0000-0000-0000728D0000}"/>
    <cellStyle name="Normal 5 16 2 2 2 3" xfId="25086" xr:uid="{00000000-0005-0000-0000-0000738D0000}"/>
    <cellStyle name="Normal 5 16 2 2 2 3 2" xfId="35216" xr:uid="{00000000-0005-0000-0000-0000748D0000}"/>
    <cellStyle name="Normal 5 16 2 2 2 4" xfId="30073" xr:uid="{00000000-0005-0000-0000-0000758D0000}"/>
    <cellStyle name="Normal 5 16 2 2 3" xfId="21082" xr:uid="{00000000-0005-0000-0000-0000768D0000}"/>
    <cellStyle name="Normal 5 16 2 2 3 2" xfId="26263" xr:uid="{00000000-0005-0000-0000-0000778D0000}"/>
    <cellStyle name="Normal 5 16 2 2 3 2 2" xfId="36384" xr:uid="{00000000-0005-0000-0000-0000788D0000}"/>
    <cellStyle name="Normal 5 16 2 2 3 3" xfId="31288" xr:uid="{00000000-0005-0000-0000-0000798D0000}"/>
    <cellStyle name="Normal 5 16 2 2 4" xfId="24170" xr:uid="{00000000-0005-0000-0000-00007A8D0000}"/>
    <cellStyle name="Normal 5 16 2 2 4 2" xfId="34317" xr:uid="{00000000-0005-0000-0000-00007B8D0000}"/>
    <cellStyle name="Normal 5 16 2 2 5" xfId="28394" xr:uid="{00000000-0005-0000-0000-00007C8D0000}"/>
    <cellStyle name="Normal 5 16 2 3" xfId="19317" xr:uid="{00000000-0005-0000-0000-00007D8D0000}"/>
    <cellStyle name="Normal 5 16 2 3 2" xfId="22248" xr:uid="{00000000-0005-0000-0000-00007E8D0000}"/>
    <cellStyle name="Normal 5 16 2 3 2 2" xfId="26635" xr:uid="{00000000-0005-0000-0000-00007F8D0000}"/>
    <cellStyle name="Normal 5 16 2 3 2 2 2" xfId="36755" xr:uid="{00000000-0005-0000-0000-0000808D0000}"/>
    <cellStyle name="Normal 5 16 2 3 2 3" xfId="32423" xr:uid="{00000000-0005-0000-0000-0000818D0000}"/>
    <cellStyle name="Normal 5 16 2 3 3" xfId="24560" xr:uid="{00000000-0005-0000-0000-0000828D0000}"/>
    <cellStyle name="Normal 5 16 2 3 3 2" xfId="34690" xr:uid="{00000000-0005-0000-0000-0000838D0000}"/>
    <cellStyle name="Normal 5 16 2 3 4" xfId="29546" xr:uid="{00000000-0005-0000-0000-0000848D0000}"/>
    <cellStyle name="Normal 5 16 2 4" xfId="20608" xr:uid="{00000000-0005-0000-0000-0000858D0000}"/>
    <cellStyle name="Normal 5 16 2 4 2" xfId="25790" xr:uid="{00000000-0005-0000-0000-0000868D0000}"/>
    <cellStyle name="Normal 5 16 2 4 2 2" xfId="35911" xr:uid="{00000000-0005-0000-0000-0000878D0000}"/>
    <cellStyle name="Normal 5 16 2 4 3" xfId="30815" xr:uid="{00000000-0005-0000-0000-0000888D0000}"/>
    <cellStyle name="Normal 5 16 2 5" xfId="23690" xr:uid="{00000000-0005-0000-0000-0000898D0000}"/>
    <cellStyle name="Normal 5 16 2 5 2" xfId="33843" xr:uid="{00000000-0005-0000-0000-00008A8D0000}"/>
    <cellStyle name="Normal 5 16 2 6" xfId="27906" xr:uid="{00000000-0005-0000-0000-00008B8D0000}"/>
    <cellStyle name="Normal 5 16 2 7" xfId="45738" xr:uid="{00000000-0005-0000-0000-00008C8D0000}"/>
    <cellStyle name="Normal 5 16 3" xfId="3117" xr:uid="{00000000-0005-0000-0000-00008D8D0000}"/>
    <cellStyle name="Normal 5 16 3 2" xfId="19670" xr:uid="{00000000-0005-0000-0000-00008E8D0000}"/>
    <cellStyle name="Normal 5 16 3 2 2" xfId="22599" xr:uid="{00000000-0005-0000-0000-00008F8D0000}"/>
    <cellStyle name="Normal 5 16 3 2 2 2" xfId="26986" xr:uid="{00000000-0005-0000-0000-0000908D0000}"/>
    <cellStyle name="Normal 5 16 3 2 2 2 2" xfId="37106" xr:uid="{00000000-0005-0000-0000-0000918D0000}"/>
    <cellStyle name="Normal 5 16 3 2 2 3" xfId="32774" xr:uid="{00000000-0005-0000-0000-0000928D0000}"/>
    <cellStyle name="Normal 5 16 3 2 3" xfId="24911" xr:uid="{00000000-0005-0000-0000-0000938D0000}"/>
    <cellStyle name="Normal 5 16 3 2 3 2" xfId="35041" xr:uid="{00000000-0005-0000-0000-0000948D0000}"/>
    <cellStyle name="Normal 5 16 3 2 4" xfId="29898" xr:uid="{00000000-0005-0000-0000-0000958D0000}"/>
    <cellStyle name="Normal 5 16 3 3" xfId="20609" xr:uid="{00000000-0005-0000-0000-0000968D0000}"/>
    <cellStyle name="Normal 5 16 3 3 2" xfId="25791" xr:uid="{00000000-0005-0000-0000-0000978D0000}"/>
    <cellStyle name="Normal 5 16 3 3 2 2" xfId="35912" xr:uid="{00000000-0005-0000-0000-0000988D0000}"/>
    <cellStyle name="Normal 5 16 3 3 3" xfId="30816" xr:uid="{00000000-0005-0000-0000-0000998D0000}"/>
    <cellStyle name="Normal 5 16 3 4" xfId="23691" xr:uid="{00000000-0005-0000-0000-00009A8D0000}"/>
    <cellStyle name="Normal 5 16 3 4 2" xfId="33844" xr:uid="{00000000-0005-0000-0000-00009B8D0000}"/>
    <cellStyle name="Normal 5 16 3 5" xfId="27907" xr:uid="{00000000-0005-0000-0000-00009C8D0000}"/>
    <cellStyle name="Normal 5 16 3 6" xfId="46047" xr:uid="{00000000-0005-0000-0000-00009D8D0000}"/>
    <cellStyle name="Normal 5 16 4" xfId="3678" xr:uid="{00000000-0005-0000-0000-00009E8D0000}"/>
    <cellStyle name="Normal 5 16 4 2" xfId="19489" xr:uid="{00000000-0005-0000-0000-00009F8D0000}"/>
    <cellStyle name="Normal 5 16 4 2 2" xfId="22418" xr:uid="{00000000-0005-0000-0000-0000A08D0000}"/>
    <cellStyle name="Normal 5 16 4 2 2 2" xfId="26805" xr:uid="{00000000-0005-0000-0000-0000A18D0000}"/>
    <cellStyle name="Normal 5 16 4 2 2 2 2" xfId="36925" xr:uid="{00000000-0005-0000-0000-0000A28D0000}"/>
    <cellStyle name="Normal 5 16 4 2 2 3" xfId="32593" xr:uid="{00000000-0005-0000-0000-0000A38D0000}"/>
    <cellStyle name="Normal 5 16 4 2 3" xfId="24730" xr:uid="{00000000-0005-0000-0000-0000A48D0000}"/>
    <cellStyle name="Normal 5 16 4 2 3 2" xfId="34860" xr:uid="{00000000-0005-0000-0000-0000A58D0000}"/>
    <cellStyle name="Normal 5 16 4 2 4" xfId="29717" xr:uid="{00000000-0005-0000-0000-0000A68D0000}"/>
    <cellStyle name="Normal 5 16 4 3" xfId="21083" xr:uid="{00000000-0005-0000-0000-0000A78D0000}"/>
    <cellStyle name="Normal 5 16 4 3 2" xfId="26264" xr:uid="{00000000-0005-0000-0000-0000A88D0000}"/>
    <cellStyle name="Normal 5 16 4 3 2 2" xfId="36385" xr:uid="{00000000-0005-0000-0000-0000A98D0000}"/>
    <cellStyle name="Normal 5 16 4 3 3" xfId="31289" xr:uid="{00000000-0005-0000-0000-0000AA8D0000}"/>
    <cellStyle name="Normal 5 16 4 4" xfId="24171" xr:uid="{00000000-0005-0000-0000-0000AB8D0000}"/>
    <cellStyle name="Normal 5 16 4 4 2" xfId="34318" xr:uid="{00000000-0005-0000-0000-0000AC8D0000}"/>
    <cellStyle name="Normal 5 16 4 5" xfId="28395" xr:uid="{00000000-0005-0000-0000-0000AD8D0000}"/>
    <cellStyle name="Normal 5 16 5" xfId="3679" xr:uid="{00000000-0005-0000-0000-0000AE8D0000}"/>
    <cellStyle name="Normal 5 16 5 2" xfId="20016" xr:uid="{00000000-0005-0000-0000-0000AF8D0000}"/>
    <cellStyle name="Normal 5 16 5 2 2" xfId="22945" xr:uid="{00000000-0005-0000-0000-0000B08D0000}"/>
    <cellStyle name="Normal 5 16 5 2 2 2" xfId="27332" xr:uid="{00000000-0005-0000-0000-0000B18D0000}"/>
    <cellStyle name="Normal 5 16 5 2 2 2 2" xfId="37452" xr:uid="{00000000-0005-0000-0000-0000B28D0000}"/>
    <cellStyle name="Normal 5 16 5 2 2 3" xfId="33120" xr:uid="{00000000-0005-0000-0000-0000B38D0000}"/>
    <cellStyle name="Normal 5 16 5 2 3" xfId="25257" xr:uid="{00000000-0005-0000-0000-0000B48D0000}"/>
    <cellStyle name="Normal 5 16 5 2 3 2" xfId="35387" xr:uid="{00000000-0005-0000-0000-0000B58D0000}"/>
    <cellStyle name="Normal 5 16 5 2 4" xfId="30244" xr:uid="{00000000-0005-0000-0000-0000B68D0000}"/>
    <cellStyle name="Normal 5 16 5 3" xfId="21084" xr:uid="{00000000-0005-0000-0000-0000B78D0000}"/>
    <cellStyle name="Normal 5 16 5 3 2" xfId="26265" xr:uid="{00000000-0005-0000-0000-0000B88D0000}"/>
    <cellStyle name="Normal 5 16 5 3 2 2" xfId="36386" xr:uid="{00000000-0005-0000-0000-0000B98D0000}"/>
    <cellStyle name="Normal 5 16 5 3 3" xfId="31290" xr:uid="{00000000-0005-0000-0000-0000BA8D0000}"/>
    <cellStyle name="Normal 5 16 5 4" xfId="24172" xr:uid="{00000000-0005-0000-0000-0000BB8D0000}"/>
    <cellStyle name="Normal 5 16 5 4 2" xfId="34319" xr:uid="{00000000-0005-0000-0000-0000BC8D0000}"/>
    <cellStyle name="Normal 5 16 5 5" xfId="28396" xr:uid="{00000000-0005-0000-0000-0000BD8D0000}"/>
    <cellStyle name="Normal 5 16 6" xfId="19137" xr:uid="{00000000-0005-0000-0000-0000BE8D0000}"/>
    <cellStyle name="Normal 5 16 6 2" xfId="22079" xr:uid="{00000000-0005-0000-0000-0000BF8D0000}"/>
    <cellStyle name="Normal 5 16 6 2 2" xfId="26468" xr:uid="{00000000-0005-0000-0000-0000C08D0000}"/>
    <cellStyle name="Normal 5 16 6 2 2 2" xfId="36588" xr:uid="{00000000-0005-0000-0000-0000C18D0000}"/>
    <cellStyle name="Normal 5 16 6 2 3" xfId="32255" xr:uid="{00000000-0005-0000-0000-0000C28D0000}"/>
    <cellStyle name="Normal 5 16 6 3" xfId="24391" xr:uid="{00000000-0005-0000-0000-0000C38D0000}"/>
    <cellStyle name="Normal 5 16 6 3 2" xfId="34522" xr:uid="{00000000-0005-0000-0000-0000C48D0000}"/>
    <cellStyle name="Normal 5 16 6 4" xfId="29373" xr:uid="{00000000-0005-0000-0000-0000C58D0000}"/>
    <cellStyle name="Normal 5 16 7" xfId="20252" xr:uid="{00000000-0005-0000-0000-0000C68D0000}"/>
    <cellStyle name="Normal 5 16 7 2" xfId="25434" xr:uid="{00000000-0005-0000-0000-0000C78D0000}"/>
    <cellStyle name="Normal 5 16 7 2 2" xfId="35555" xr:uid="{00000000-0005-0000-0000-0000C88D0000}"/>
    <cellStyle name="Normal 5 16 7 3" xfId="30459" xr:uid="{00000000-0005-0000-0000-0000C98D0000}"/>
    <cellStyle name="Normal 5 16 8" xfId="23158" xr:uid="{00000000-0005-0000-0000-0000CA8D0000}"/>
    <cellStyle name="Normal 5 16 8 2" xfId="33323" xr:uid="{00000000-0005-0000-0000-0000CB8D0000}"/>
    <cellStyle name="Normal 5 16 9" xfId="23322" xr:uid="{00000000-0005-0000-0000-0000CC8D0000}"/>
    <cellStyle name="Normal 5 16 9 2" xfId="33486" xr:uid="{00000000-0005-0000-0000-0000CD8D0000}"/>
    <cellStyle name="Normal 5 17" xfId="2386" xr:uid="{00000000-0005-0000-0000-0000CE8D0000}"/>
    <cellStyle name="Normal 5 17 10" xfId="27531" xr:uid="{00000000-0005-0000-0000-0000CF8D0000}"/>
    <cellStyle name="Normal 5 17 11" xfId="37672" xr:uid="{00000000-0005-0000-0000-0000D08D0000}"/>
    <cellStyle name="Normal 5 17 12" xfId="37857" xr:uid="{00000000-0005-0000-0000-0000D18D0000}"/>
    <cellStyle name="Normal 5 17 13" xfId="41833" xr:uid="{00000000-0005-0000-0000-0000D28D0000}"/>
    <cellStyle name="Normal 5 17 2" xfId="3118" xr:uid="{00000000-0005-0000-0000-0000D38D0000}"/>
    <cellStyle name="Normal 5 17 2 2" xfId="3680" xr:uid="{00000000-0005-0000-0000-0000D48D0000}"/>
    <cellStyle name="Normal 5 17 2 2 2" xfId="19846" xr:uid="{00000000-0005-0000-0000-0000D58D0000}"/>
    <cellStyle name="Normal 5 17 2 2 2 2" xfId="22775" xr:uid="{00000000-0005-0000-0000-0000D68D0000}"/>
    <cellStyle name="Normal 5 17 2 2 2 2 2" xfId="27162" xr:uid="{00000000-0005-0000-0000-0000D78D0000}"/>
    <cellStyle name="Normal 5 17 2 2 2 2 2 2" xfId="37282" xr:uid="{00000000-0005-0000-0000-0000D88D0000}"/>
    <cellStyle name="Normal 5 17 2 2 2 2 3" xfId="32950" xr:uid="{00000000-0005-0000-0000-0000D98D0000}"/>
    <cellStyle name="Normal 5 17 2 2 2 3" xfId="25087" xr:uid="{00000000-0005-0000-0000-0000DA8D0000}"/>
    <cellStyle name="Normal 5 17 2 2 2 3 2" xfId="35217" xr:uid="{00000000-0005-0000-0000-0000DB8D0000}"/>
    <cellStyle name="Normal 5 17 2 2 2 4" xfId="30074" xr:uid="{00000000-0005-0000-0000-0000DC8D0000}"/>
    <cellStyle name="Normal 5 17 2 2 3" xfId="21085" xr:uid="{00000000-0005-0000-0000-0000DD8D0000}"/>
    <cellStyle name="Normal 5 17 2 2 3 2" xfId="26266" xr:uid="{00000000-0005-0000-0000-0000DE8D0000}"/>
    <cellStyle name="Normal 5 17 2 2 3 2 2" xfId="36387" xr:uid="{00000000-0005-0000-0000-0000DF8D0000}"/>
    <cellStyle name="Normal 5 17 2 2 3 3" xfId="31291" xr:uid="{00000000-0005-0000-0000-0000E08D0000}"/>
    <cellStyle name="Normal 5 17 2 2 4" xfId="24173" xr:uid="{00000000-0005-0000-0000-0000E18D0000}"/>
    <cellStyle name="Normal 5 17 2 2 4 2" xfId="34320" xr:uid="{00000000-0005-0000-0000-0000E28D0000}"/>
    <cellStyle name="Normal 5 17 2 2 5" xfId="28397" xr:uid="{00000000-0005-0000-0000-0000E38D0000}"/>
    <cellStyle name="Normal 5 17 2 3" xfId="19318" xr:uid="{00000000-0005-0000-0000-0000E48D0000}"/>
    <cellStyle name="Normal 5 17 2 3 2" xfId="22249" xr:uid="{00000000-0005-0000-0000-0000E58D0000}"/>
    <cellStyle name="Normal 5 17 2 3 2 2" xfId="26636" xr:uid="{00000000-0005-0000-0000-0000E68D0000}"/>
    <cellStyle name="Normal 5 17 2 3 2 2 2" xfId="36756" xr:uid="{00000000-0005-0000-0000-0000E78D0000}"/>
    <cellStyle name="Normal 5 17 2 3 2 3" xfId="32424" xr:uid="{00000000-0005-0000-0000-0000E88D0000}"/>
    <cellStyle name="Normal 5 17 2 3 3" xfId="24561" xr:uid="{00000000-0005-0000-0000-0000E98D0000}"/>
    <cellStyle name="Normal 5 17 2 3 3 2" xfId="34691" xr:uid="{00000000-0005-0000-0000-0000EA8D0000}"/>
    <cellStyle name="Normal 5 17 2 3 4" xfId="29547" xr:uid="{00000000-0005-0000-0000-0000EB8D0000}"/>
    <cellStyle name="Normal 5 17 2 4" xfId="20610" xr:uid="{00000000-0005-0000-0000-0000EC8D0000}"/>
    <cellStyle name="Normal 5 17 2 4 2" xfId="25792" xr:uid="{00000000-0005-0000-0000-0000ED8D0000}"/>
    <cellStyle name="Normal 5 17 2 4 2 2" xfId="35913" xr:uid="{00000000-0005-0000-0000-0000EE8D0000}"/>
    <cellStyle name="Normal 5 17 2 4 3" xfId="30817" xr:uid="{00000000-0005-0000-0000-0000EF8D0000}"/>
    <cellStyle name="Normal 5 17 2 5" xfId="23692" xr:uid="{00000000-0005-0000-0000-0000F08D0000}"/>
    <cellStyle name="Normal 5 17 2 5 2" xfId="33845" xr:uid="{00000000-0005-0000-0000-0000F18D0000}"/>
    <cellStyle name="Normal 5 17 2 6" xfId="27908" xr:uid="{00000000-0005-0000-0000-0000F28D0000}"/>
    <cellStyle name="Normal 5 17 2 7" xfId="45739" xr:uid="{00000000-0005-0000-0000-0000F38D0000}"/>
    <cellStyle name="Normal 5 17 3" xfId="3119" xr:uid="{00000000-0005-0000-0000-0000F48D0000}"/>
    <cellStyle name="Normal 5 17 3 2" xfId="19671" xr:uid="{00000000-0005-0000-0000-0000F58D0000}"/>
    <cellStyle name="Normal 5 17 3 2 2" xfId="22600" xr:uid="{00000000-0005-0000-0000-0000F68D0000}"/>
    <cellStyle name="Normal 5 17 3 2 2 2" xfId="26987" xr:uid="{00000000-0005-0000-0000-0000F78D0000}"/>
    <cellStyle name="Normal 5 17 3 2 2 2 2" xfId="37107" xr:uid="{00000000-0005-0000-0000-0000F88D0000}"/>
    <cellStyle name="Normal 5 17 3 2 2 3" xfId="32775" xr:uid="{00000000-0005-0000-0000-0000F98D0000}"/>
    <cellStyle name="Normal 5 17 3 2 3" xfId="24912" xr:uid="{00000000-0005-0000-0000-0000FA8D0000}"/>
    <cellStyle name="Normal 5 17 3 2 3 2" xfId="35042" xr:uid="{00000000-0005-0000-0000-0000FB8D0000}"/>
    <cellStyle name="Normal 5 17 3 2 4" xfId="29899" xr:uid="{00000000-0005-0000-0000-0000FC8D0000}"/>
    <cellStyle name="Normal 5 17 3 3" xfId="20611" xr:uid="{00000000-0005-0000-0000-0000FD8D0000}"/>
    <cellStyle name="Normal 5 17 3 3 2" xfId="25793" xr:uid="{00000000-0005-0000-0000-0000FE8D0000}"/>
    <cellStyle name="Normal 5 17 3 3 2 2" xfId="35914" xr:uid="{00000000-0005-0000-0000-0000FF8D0000}"/>
    <cellStyle name="Normal 5 17 3 3 3" xfId="30818" xr:uid="{00000000-0005-0000-0000-0000008E0000}"/>
    <cellStyle name="Normal 5 17 3 4" xfId="23693" xr:uid="{00000000-0005-0000-0000-0000018E0000}"/>
    <cellStyle name="Normal 5 17 3 4 2" xfId="33846" xr:uid="{00000000-0005-0000-0000-0000028E0000}"/>
    <cellStyle name="Normal 5 17 3 5" xfId="27909" xr:uid="{00000000-0005-0000-0000-0000038E0000}"/>
    <cellStyle name="Normal 5 17 3 6" xfId="46048" xr:uid="{00000000-0005-0000-0000-0000048E0000}"/>
    <cellStyle name="Normal 5 17 4" xfId="3681" xr:uid="{00000000-0005-0000-0000-0000058E0000}"/>
    <cellStyle name="Normal 5 17 4 2" xfId="19490" xr:uid="{00000000-0005-0000-0000-0000068E0000}"/>
    <cellStyle name="Normal 5 17 4 2 2" xfId="22419" xr:uid="{00000000-0005-0000-0000-0000078E0000}"/>
    <cellStyle name="Normal 5 17 4 2 2 2" xfId="26806" xr:uid="{00000000-0005-0000-0000-0000088E0000}"/>
    <cellStyle name="Normal 5 17 4 2 2 2 2" xfId="36926" xr:uid="{00000000-0005-0000-0000-0000098E0000}"/>
    <cellStyle name="Normal 5 17 4 2 2 3" xfId="32594" xr:uid="{00000000-0005-0000-0000-00000A8E0000}"/>
    <cellStyle name="Normal 5 17 4 2 3" xfId="24731" xr:uid="{00000000-0005-0000-0000-00000B8E0000}"/>
    <cellStyle name="Normal 5 17 4 2 3 2" xfId="34861" xr:uid="{00000000-0005-0000-0000-00000C8E0000}"/>
    <cellStyle name="Normal 5 17 4 2 4" xfId="29718" xr:uid="{00000000-0005-0000-0000-00000D8E0000}"/>
    <cellStyle name="Normal 5 17 4 3" xfId="21086" xr:uid="{00000000-0005-0000-0000-00000E8E0000}"/>
    <cellStyle name="Normal 5 17 4 3 2" xfId="26267" xr:uid="{00000000-0005-0000-0000-00000F8E0000}"/>
    <cellStyle name="Normal 5 17 4 3 2 2" xfId="36388" xr:uid="{00000000-0005-0000-0000-0000108E0000}"/>
    <cellStyle name="Normal 5 17 4 3 3" xfId="31292" xr:uid="{00000000-0005-0000-0000-0000118E0000}"/>
    <cellStyle name="Normal 5 17 4 4" xfId="24174" xr:uid="{00000000-0005-0000-0000-0000128E0000}"/>
    <cellStyle name="Normal 5 17 4 4 2" xfId="34321" xr:uid="{00000000-0005-0000-0000-0000138E0000}"/>
    <cellStyle name="Normal 5 17 4 5" xfId="28398" xr:uid="{00000000-0005-0000-0000-0000148E0000}"/>
    <cellStyle name="Normal 5 17 5" xfId="3682" xr:uid="{00000000-0005-0000-0000-0000158E0000}"/>
    <cellStyle name="Normal 5 17 5 2" xfId="20017" xr:uid="{00000000-0005-0000-0000-0000168E0000}"/>
    <cellStyle name="Normal 5 17 5 2 2" xfId="22946" xr:uid="{00000000-0005-0000-0000-0000178E0000}"/>
    <cellStyle name="Normal 5 17 5 2 2 2" xfId="27333" xr:uid="{00000000-0005-0000-0000-0000188E0000}"/>
    <cellStyle name="Normal 5 17 5 2 2 2 2" xfId="37453" xr:uid="{00000000-0005-0000-0000-0000198E0000}"/>
    <cellStyle name="Normal 5 17 5 2 2 3" xfId="33121" xr:uid="{00000000-0005-0000-0000-00001A8E0000}"/>
    <cellStyle name="Normal 5 17 5 2 3" xfId="25258" xr:uid="{00000000-0005-0000-0000-00001B8E0000}"/>
    <cellStyle name="Normal 5 17 5 2 3 2" xfId="35388" xr:uid="{00000000-0005-0000-0000-00001C8E0000}"/>
    <cellStyle name="Normal 5 17 5 2 4" xfId="30245" xr:uid="{00000000-0005-0000-0000-00001D8E0000}"/>
    <cellStyle name="Normal 5 17 5 3" xfId="21087" xr:uid="{00000000-0005-0000-0000-00001E8E0000}"/>
    <cellStyle name="Normal 5 17 5 3 2" xfId="26268" xr:uid="{00000000-0005-0000-0000-00001F8E0000}"/>
    <cellStyle name="Normal 5 17 5 3 2 2" xfId="36389" xr:uid="{00000000-0005-0000-0000-0000208E0000}"/>
    <cellStyle name="Normal 5 17 5 3 3" xfId="31293" xr:uid="{00000000-0005-0000-0000-0000218E0000}"/>
    <cellStyle name="Normal 5 17 5 4" xfId="24175" xr:uid="{00000000-0005-0000-0000-0000228E0000}"/>
    <cellStyle name="Normal 5 17 5 4 2" xfId="34322" xr:uid="{00000000-0005-0000-0000-0000238E0000}"/>
    <cellStyle name="Normal 5 17 5 5" xfId="28399" xr:uid="{00000000-0005-0000-0000-0000248E0000}"/>
    <cellStyle name="Normal 5 17 6" xfId="19138" xr:uid="{00000000-0005-0000-0000-0000258E0000}"/>
    <cellStyle name="Normal 5 17 6 2" xfId="22080" xr:uid="{00000000-0005-0000-0000-0000268E0000}"/>
    <cellStyle name="Normal 5 17 6 2 2" xfId="26469" xr:uid="{00000000-0005-0000-0000-0000278E0000}"/>
    <cellStyle name="Normal 5 17 6 2 2 2" xfId="36589" xr:uid="{00000000-0005-0000-0000-0000288E0000}"/>
    <cellStyle name="Normal 5 17 6 2 3" xfId="32256" xr:uid="{00000000-0005-0000-0000-0000298E0000}"/>
    <cellStyle name="Normal 5 17 6 3" xfId="24392" xr:uid="{00000000-0005-0000-0000-00002A8E0000}"/>
    <cellStyle name="Normal 5 17 6 3 2" xfId="34523" xr:uid="{00000000-0005-0000-0000-00002B8E0000}"/>
    <cellStyle name="Normal 5 17 6 4" xfId="29374" xr:uid="{00000000-0005-0000-0000-00002C8E0000}"/>
    <cellStyle name="Normal 5 17 7" xfId="20253" xr:uid="{00000000-0005-0000-0000-00002D8E0000}"/>
    <cellStyle name="Normal 5 17 7 2" xfId="25435" xr:uid="{00000000-0005-0000-0000-00002E8E0000}"/>
    <cellStyle name="Normal 5 17 7 2 2" xfId="35556" xr:uid="{00000000-0005-0000-0000-00002F8E0000}"/>
    <cellStyle name="Normal 5 17 7 3" xfId="30460" xr:uid="{00000000-0005-0000-0000-0000308E0000}"/>
    <cellStyle name="Normal 5 17 8" xfId="23159" xr:uid="{00000000-0005-0000-0000-0000318E0000}"/>
    <cellStyle name="Normal 5 17 8 2" xfId="33324" xr:uid="{00000000-0005-0000-0000-0000328E0000}"/>
    <cellStyle name="Normal 5 17 9" xfId="23323" xr:uid="{00000000-0005-0000-0000-0000338E0000}"/>
    <cellStyle name="Normal 5 17 9 2" xfId="33487" xr:uid="{00000000-0005-0000-0000-0000348E0000}"/>
    <cellStyle name="Normal 5 18" xfId="2387" xr:uid="{00000000-0005-0000-0000-0000358E0000}"/>
    <cellStyle name="Normal 5 18 10" xfId="27532" xr:uid="{00000000-0005-0000-0000-0000368E0000}"/>
    <cellStyle name="Normal 5 18 11" xfId="37673" xr:uid="{00000000-0005-0000-0000-0000378E0000}"/>
    <cellStyle name="Normal 5 18 12" xfId="37858" xr:uid="{00000000-0005-0000-0000-0000388E0000}"/>
    <cellStyle name="Normal 5 18 13" xfId="41834" xr:uid="{00000000-0005-0000-0000-0000398E0000}"/>
    <cellStyle name="Normal 5 18 2" xfId="3120" xr:uid="{00000000-0005-0000-0000-00003A8E0000}"/>
    <cellStyle name="Normal 5 18 2 2" xfId="3683" xr:uid="{00000000-0005-0000-0000-00003B8E0000}"/>
    <cellStyle name="Normal 5 18 2 2 2" xfId="19847" xr:uid="{00000000-0005-0000-0000-00003C8E0000}"/>
    <cellStyle name="Normal 5 18 2 2 2 2" xfId="22776" xr:uid="{00000000-0005-0000-0000-00003D8E0000}"/>
    <cellStyle name="Normal 5 18 2 2 2 2 2" xfId="27163" xr:uid="{00000000-0005-0000-0000-00003E8E0000}"/>
    <cellStyle name="Normal 5 18 2 2 2 2 2 2" xfId="37283" xr:uid="{00000000-0005-0000-0000-00003F8E0000}"/>
    <cellStyle name="Normal 5 18 2 2 2 2 3" xfId="32951" xr:uid="{00000000-0005-0000-0000-0000408E0000}"/>
    <cellStyle name="Normal 5 18 2 2 2 3" xfId="25088" xr:uid="{00000000-0005-0000-0000-0000418E0000}"/>
    <cellStyle name="Normal 5 18 2 2 2 3 2" xfId="35218" xr:uid="{00000000-0005-0000-0000-0000428E0000}"/>
    <cellStyle name="Normal 5 18 2 2 2 4" xfId="30075" xr:uid="{00000000-0005-0000-0000-0000438E0000}"/>
    <cellStyle name="Normal 5 18 2 2 3" xfId="21088" xr:uid="{00000000-0005-0000-0000-0000448E0000}"/>
    <cellStyle name="Normal 5 18 2 2 3 2" xfId="26269" xr:uid="{00000000-0005-0000-0000-0000458E0000}"/>
    <cellStyle name="Normal 5 18 2 2 3 2 2" xfId="36390" xr:uid="{00000000-0005-0000-0000-0000468E0000}"/>
    <cellStyle name="Normal 5 18 2 2 3 3" xfId="31294" xr:uid="{00000000-0005-0000-0000-0000478E0000}"/>
    <cellStyle name="Normal 5 18 2 2 4" xfId="24176" xr:uid="{00000000-0005-0000-0000-0000488E0000}"/>
    <cellStyle name="Normal 5 18 2 2 4 2" xfId="34323" xr:uid="{00000000-0005-0000-0000-0000498E0000}"/>
    <cellStyle name="Normal 5 18 2 2 5" xfId="28400" xr:uid="{00000000-0005-0000-0000-00004A8E0000}"/>
    <cellStyle name="Normal 5 18 2 3" xfId="19319" xr:uid="{00000000-0005-0000-0000-00004B8E0000}"/>
    <cellStyle name="Normal 5 18 2 3 2" xfId="22250" xr:uid="{00000000-0005-0000-0000-00004C8E0000}"/>
    <cellStyle name="Normal 5 18 2 3 2 2" xfId="26637" xr:uid="{00000000-0005-0000-0000-00004D8E0000}"/>
    <cellStyle name="Normal 5 18 2 3 2 2 2" xfId="36757" xr:uid="{00000000-0005-0000-0000-00004E8E0000}"/>
    <cellStyle name="Normal 5 18 2 3 2 3" xfId="32425" xr:uid="{00000000-0005-0000-0000-00004F8E0000}"/>
    <cellStyle name="Normal 5 18 2 3 3" xfId="24562" xr:uid="{00000000-0005-0000-0000-0000508E0000}"/>
    <cellStyle name="Normal 5 18 2 3 3 2" xfId="34692" xr:uid="{00000000-0005-0000-0000-0000518E0000}"/>
    <cellStyle name="Normal 5 18 2 3 4" xfId="29548" xr:uid="{00000000-0005-0000-0000-0000528E0000}"/>
    <cellStyle name="Normal 5 18 2 4" xfId="20612" xr:uid="{00000000-0005-0000-0000-0000538E0000}"/>
    <cellStyle name="Normal 5 18 2 4 2" xfId="25794" xr:uid="{00000000-0005-0000-0000-0000548E0000}"/>
    <cellStyle name="Normal 5 18 2 4 2 2" xfId="35915" xr:uid="{00000000-0005-0000-0000-0000558E0000}"/>
    <cellStyle name="Normal 5 18 2 4 3" xfId="30819" xr:uid="{00000000-0005-0000-0000-0000568E0000}"/>
    <cellStyle name="Normal 5 18 2 5" xfId="23694" xr:uid="{00000000-0005-0000-0000-0000578E0000}"/>
    <cellStyle name="Normal 5 18 2 5 2" xfId="33847" xr:uid="{00000000-0005-0000-0000-0000588E0000}"/>
    <cellStyle name="Normal 5 18 2 6" xfId="27910" xr:uid="{00000000-0005-0000-0000-0000598E0000}"/>
    <cellStyle name="Normal 5 18 2 7" xfId="45740" xr:uid="{00000000-0005-0000-0000-00005A8E0000}"/>
    <cellStyle name="Normal 5 18 3" xfId="3121" xr:uid="{00000000-0005-0000-0000-00005B8E0000}"/>
    <cellStyle name="Normal 5 18 3 2" xfId="19672" xr:uid="{00000000-0005-0000-0000-00005C8E0000}"/>
    <cellStyle name="Normal 5 18 3 2 2" xfId="22601" xr:uid="{00000000-0005-0000-0000-00005D8E0000}"/>
    <cellStyle name="Normal 5 18 3 2 2 2" xfId="26988" xr:uid="{00000000-0005-0000-0000-00005E8E0000}"/>
    <cellStyle name="Normal 5 18 3 2 2 2 2" xfId="37108" xr:uid="{00000000-0005-0000-0000-00005F8E0000}"/>
    <cellStyle name="Normal 5 18 3 2 2 3" xfId="32776" xr:uid="{00000000-0005-0000-0000-0000608E0000}"/>
    <cellStyle name="Normal 5 18 3 2 3" xfId="24913" xr:uid="{00000000-0005-0000-0000-0000618E0000}"/>
    <cellStyle name="Normal 5 18 3 2 3 2" xfId="35043" xr:uid="{00000000-0005-0000-0000-0000628E0000}"/>
    <cellStyle name="Normal 5 18 3 2 4" xfId="29900" xr:uid="{00000000-0005-0000-0000-0000638E0000}"/>
    <cellStyle name="Normal 5 18 3 3" xfId="20613" xr:uid="{00000000-0005-0000-0000-0000648E0000}"/>
    <cellStyle name="Normal 5 18 3 3 2" xfId="25795" xr:uid="{00000000-0005-0000-0000-0000658E0000}"/>
    <cellStyle name="Normal 5 18 3 3 2 2" xfId="35916" xr:uid="{00000000-0005-0000-0000-0000668E0000}"/>
    <cellStyle name="Normal 5 18 3 3 3" xfId="30820" xr:uid="{00000000-0005-0000-0000-0000678E0000}"/>
    <cellStyle name="Normal 5 18 3 4" xfId="23695" xr:uid="{00000000-0005-0000-0000-0000688E0000}"/>
    <cellStyle name="Normal 5 18 3 4 2" xfId="33848" xr:uid="{00000000-0005-0000-0000-0000698E0000}"/>
    <cellStyle name="Normal 5 18 3 5" xfId="27911" xr:uid="{00000000-0005-0000-0000-00006A8E0000}"/>
    <cellStyle name="Normal 5 18 3 6" xfId="46049" xr:uid="{00000000-0005-0000-0000-00006B8E0000}"/>
    <cellStyle name="Normal 5 18 4" xfId="3684" xr:uid="{00000000-0005-0000-0000-00006C8E0000}"/>
    <cellStyle name="Normal 5 18 4 2" xfId="19491" xr:uid="{00000000-0005-0000-0000-00006D8E0000}"/>
    <cellStyle name="Normal 5 18 4 2 2" xfId="22420" xr:uid="{00000000-0005-0000-0000-00006E8E0000}"/>
    <cellStyle name="Normal 5 18 4 2 2 2" xfId="26807" xr:uid="{00000000-0005-0000-0000-00006F8E0000}"/>
    <cellStyle name="Normal 5 18 4 2 2 2 2" xfId="36927" xr:uid="{00000000-0005-0000-0000-0000708E0000}"/>
    <cellStyle name="Normal 5 18 4 2 2 3" xfId="32595" xr:uid="{00000000-0005-0000-0000-0000718E0000}"/>
    <cellStyle name="Normal 5 18 4 2 3" xfId="24732" xr:uid="{00000000-0005-0000-0000-0000728E0000}"/>
    <cellStyle name="Normal 5 18 4 2 3 2" xfId="34862" xr:uid="{00000000-0005-0000-0000-0000738E0000}"/>
    <cellStyle name="Normal 5 18 4 2 4" xfId="29719" xr:uid="{00000000-0005-0000-0000-0000748E0000}"/>
    <cellStyle name="Normal 5 18 4 3" xfId="21089" xr:uid="{00000000-0005-0000-0000-0000758E0000}"/>
    <cellStyle name="Normal 5 18 4 3 2" xfId="26270" xr:uid="{00000000-0005-0000-0000-0000768E0000}"/>
    <cellStyle name="Normal 5 18 4 3 2 2" xfId="36391" xr:uid="{00000000-0005-0000-0000-0000778E0000}"/>
    <cellStyle name="Normal 5 18 4 3 3" xfId="31295" xr:uid="{00000000-0005-0000-0000-0000788E0000}"/>
    <cellStyle name="Normal 5 18 4 4" xfId="24177" xr:uid="{00000000-0005-0000-0000-0000798E0000}"/>
    <cellStyle name="Normal 5 18 4 4 2" xfId="34324" xr:uid="{00000000-0005-0000-0000-00007A8E0000}"/>
    <cellStyle name="Normal 5 18 4 5" xfId="28401" xr:uid="{00000000-0005-0000-0000-00007B8E0000}"/>
    <cellStyle name="Normal 5 18 5" xfId="3685" xr:uid="{00000000-0005-0000-0000-00007C8E0000}"/>
    <cellStyle name="Normal 5 18 5 2" xfId="20018" xr:uid="{00000000-0005-0000-0000-00007D8E0000}"/>
    <cellStyle name="Normal 5 18 5 2 2" xfId="22947" xr:uid="{00000000-0005-0000-0000-00007E8E0000}"/>
    <cellStyle name="Normal 5 18 5 2 2 2" xfId="27334" xr:uid="{00000000-0005-0000-0000-00007F8E0000}"/>
    <cellStyle name="Normal 5 18 5 2 2 2 2" xfId="37454" xr:uid="{00000000-0005-0000-0000-0000808E0000}"/>
    <cellStyle name="Normal 5 18 5 2 2 3" xfId="33122" xr:uid="{00000000-0005-0000-0000-0000818E0000}"/>
    <cellStyle name="Normal 5 18 5 2 3" xfId="25259" xr:uid="{00000000-0005-0000-0000-0000828E0000}"/>
    <cellStyle name="Normal 5 18 5 2 3 2" xfId="35389" xr:uid="{00000000-0005-0000-0000-0000838E0000}"/>
    <cellStyle name="Normal 5 18 5 2 4" xfId="30246" xr:uid="{00000000-0005-0000-0000-0000848E0000}"/>
    <cellStyle name="Normal 5 18 5 3" xfId="21090" xr:uid="{00000000-0005-0000-0000-0000858E0000}"/>
    <cellStyle name="Normal 5 18 5 3 2" xfId="26271" xr:uid="{00000000-0005-0000-0000-0000868E0000}"/>
    <cellStyle name="Normal 5 18 5 3 2 2" xfId="36392" xr:uid="{00000000-0005-0000-0000-0000878E0000}"/>
    <cellStyle name="Normal 5 18 5 3 3" xfId="31296" xr:uid="{00000000-0005-0000-0000-0000888E0000}"/>
    <cellStyle name="Normal 5 18 5 4" xfId="24178" xr:uid="{00000000-0005-0000-0000-0000898E0000}"/>
    <cellStyle name="Normal 5 18 5 4 2" xfId="34325" xr:uid="{00000000-0005-0000-0000-00008A8E0000}"/>
    <cellStyle name="Normal 5 18 5 5" xfId="28402" xr:uid="{00000000-0005-0000-0000-00008B8E0000}"/>
    <cellStyle name="Normal 5 18 6" xfId="19139" xr:uid="{00000000-0005-0000-0000-00008C8E0000}"/>
    <cellStyle name="Normal 5 18 6 2" xfId="22081" xr:uid="{00000000-0005-0000-0000-00008D8E0000}"/>
    <cellStyle name="Normal 5 18 6 2 2" xfId="26470" xr:uid="{00000000-0005-0000-0000-00008E8E0000}"/>
    <cellStyle name="Normal 5 18 6 2 2 2" xfId="36590" xr:uid="{00000000-0005-0000-0000-00008F8E0000}"/>
    <cellStyle name="Normal 5 18 6 2 3" xfId="32257" xr:uid="{00000000-0005-0000-0000-0000908E0000}"/>
    <cellStyle name="Normal 5 18 6 3" xfId="24393" xr:uid="{00000000-0005-0000-0000-0000918E0000}"/>
    <cellStyle name="Normal 5 18 6 3 2" xfId="34524" xr:uid="{00000000-0005-0000-0000-0000928E0000}"/>
    <cellStyle name="Normal 5 18 6 4" xfId="29375" xr:uid="{00000000-0005-0000-0000-0000938E0000}"/>
    <cellStyle name="Normal 5 18 7" xfId="20254" xr:uid="{00000000-0005-0000-0000-0000948E0000}"/>
    <cellStyle name="Normal 5 18 7 2" xfId="25436" xr:uid="{00000000-0005-0000-0000-0000958E0000}"/>
    <cellStyle name="Normal 5 18 7 2 2" xfId="35557" xr:uid="{00000000-0005-0000-0000-0000968E0000}"/>
    <cellStyle name="Normal 5 18 7 3" xfId="30461" xr:uid="{00000000-0005-0000-0000-0000978E0000}"/>
    <cellStyle name="Normal 5 18 8" xfId="23160" xr:uid="{00000000-0005-0000-0000-0000988E0000}"/>
    <cellStyle name="Normal 5 18 8 2" xfId="33325" xr:uid="{00000000-0005-0000-0000-0000998E0000}"/>
    <cellStyle name="Normal 5 18 9" xfId="23324" xr:uid="{00000000-0005-0000-0000-00009A8E0000}"/>
    <cellStyle name="Normal 5 18 9 2" xfId="33488" xr:uid="{00000000-0005-0000-0000-00009B8E0000}"/>
    <cellStyle name="Normal 5 19" xfId="2388" xr:uid="{00000000-0005-0000-0000-00009C8E0000}"/>
    <cellStyle name="Normal 5 19 10" xfId="27533" xr:uid="{00000000-0005-0000-0000-00009D8E0000}"/>
    <cellStyle name="Normal 5 19 11" xfId="37674" xr:uid="{00000000-0005-0000-0000-00009E8E0000}"/>
    <cellStyle name="Normal 5 19 12" xfId="37859" xr:uid="{00000000-0005-0000-0000-00009F8E0000}"/>
    <cellStyle name="Normal 5 19 13" xfId="41835" xr:uid="{00000000-0005-0000-0000-0000A08E0000}"/>
    <cellStyle name="Normal 5 19 2" xfId="3122" xr:uid="{00000000-0005-0000-0000-0000A18E0000}"/>
    <cellStyle name="Normal 5 19 2 2" xfId="3686" xr:uid="{00000000-0005-0000-0000-0000A28E0000}"/>
    <cellStyle name="Normal 5 19 2 2 2" xfId="19848" xr:uid="{00000000-0005-0000-0000-0000A38E0000}"/>
    <cellStyle name="Normal 5 19 2 2 2 2" xfId="22777" xr:uid="{00000000-0005-0000-0000-0000A48E0000}"/>
    <cellStyle name="Normal 5 19 2 2 2 2 2" xfId="27164" xr:uid="{00000000-0005-0000-0000-0000A58E0000}"/>
    <cellStyle name="Normal 5 19 2 2 2 2 2 2" xfId="37284" xr:uid="{00000000-0005-0000-0000-0000A68E0000}"/>
    <cellStyle name="Normal 5 19 2 2 2 2 3" xfId="32952" xr:uid="{00000000-0005-0000-0000-0000A78E0000}"/>
    <cellStyle name="Normal 5 19 2 2 2 3" xfId="25089" xr:uid="{00000000-0005-0000-0000-0000A88E0000}"/>
    <cellStyle name="Normal 5 19 2 2 2 3 2" xfId="35219" xr:uid="{00000000-0005-0000-0000-0000A98E0000}"/>
    <cellStyle name="Normal 5 19 2 2 2 4" xfId="30076" xr:uid="{00000000-0005-0000-0000-0000AA8E0000}"/>
    <cellStyle name="Normal 5 19 2 2 3" xfId="21091" xr:uid="{00000000-0005-0000-0000-0000AB8E0000}"/>
    <cellStyle name="Normal 5 19 2 2 3 2" xfId="26272" xr:uid="{00000000-0005-0000-0000-0000AC8E0000}"/>
    <cellStyle name="Normal 5 19 2 2 3 2 2" xfId="36393" xr:uid="{00000000-0005-0000-0000-0000AD8E0000}"/>
    <cellStyle name="Normal 5 19 2 2 3 3" xfId="31297" xr:uid="{00000000-0005-0000-0000-0000AE8E0000}"/>
    <cellStyle name="Normal 5 19 2 2 4" xfId="24179" xr:uid="{00000000-0005-0000-0000-0000AF8E0000}"/>
    <cellStyle name="Normal 5 19 2 2 4 2" xfId="34326" xr:uid="{00000000-0005-0000-0000-0000B08E0000}"/>
    <cellStyle name="Normal 5 19 2 2 5" xfId="28403" xr:uid="{00000000-0005-0000-0000-0000B18E0000}"/>
    <cellStyle name="Normal 5 19 2 3" xfId="19320" xr:uid="{00000000-0005-0000-0000-0000B28E0000}"/>
    <cellStyle name="Normal 5 19 2 3 2" xfId="22251" xr:uid="{00000000-0005-0000-0000-0000B38E0000}"/>
    <cellStyle name="Normal 5 19 2 3 2 2" xfId="26638" xr:uid="{00000000-0005-0000-0000-0000B48E0000}"/>
    <cellStyle name="Normal 5 19 2 3 2 2 2" xfId="36758" xr:uid="{00000000-0005-0000-0000-0000B58E0000}"/>
    <cellStyle name="Normal 5 19 2 3 2 3" xfId="32426" xr:uid="{00000000-0005-0000-0000-0000B68E0000}"/>
    <cellStyle name="Normal 5 19 2 3 3" xfId="24563" xr:uid="{00000000-0005-0000-0000-0000B78E0000}"/>
    <cellStyle name="Normal 5 19 2 3 3 2" xfId="34693" xr:uid="{00000000-0005-0000-0000-0000B88E0000}"/>
    <cellStyle name="Normal 5 19 2 3 4" xfId="29549" xr:uid="{00000000-0005-0000-0000-0000B98E0000}"/>
    <cellStyle name="Normal 5 19 2 4" xfId="20614" xr:uid="{00000000-0005-0000-0000-0000BA8E0000}"/>
    <cellStyle name="Normal 5 19 2 4 2" xfId="25796" xr:uid="{00000000-0005-0000-0000-0000BB8E0000}"/>
    <cellStyle name="Normal 5 19 2 4 2 2" xfId="35917" xr:uid="{00000000-0005-0000-0000-0000BC8E0000}"/>
    <cellStyle name="Normal 5 19 2 4 3" xfId="30821" xr:uid="{00000000-0005-0000-0000-0000BD8E0000}"/>
    <cellStyle name="Normal 5 19 2 5" xfId="23696" xr:uid="{00000000-0005-0000-0000-0000BE8E0000}"/>
    <cellStyle name="Normal 5 19 2 5 2" xfId="33849" xr:uid="{00000000-0005-0000-0000-0000BF8E0000}"/>
    <cellStyle name="Normal 5 19 2 6" xfId="27912" xr:uid="{00000000-0005-0000-0000-0000C08E0000}"/>
    <cellStyle name="Normal 5 19 2 7" xfId="45741" xr:uid="{00000000-0005-0000-0000-0000C18E0000}"/>
    <cellStyle name="Normal 5 19 3" xfId="3123" xr:uid="{00000000-0005-0000-0000-0000C28E0000}"/>
    <cellStyle name="Normal 5 19 3 2" xfId="19673" xr:uid="{00000000-0005-0000-0000-0000C38E0000}"/>
    <cellStyle name="Normal 5 19 3 2 2" xfId="22602" xr:uid="{00000000-0005-0000-0000-0000C48E0000}"/>
    <cellStyle name="Normal 5 19 3 2 2 2" xfId="26989" xr:uid="{00000000-0005-0000-0000-0000C58E0000}"/>
    <cellStyle name="Normal 5 19 3 2 2 2 2" xfId="37109" xr:uid="{00000000-0005-0000-0000-0000C68E0000}"/>
    <cellStyle name="Normal 5 19 3 2 2 3" xfId="32777" xr:uid="{00000000-0005-0000-0000-0000C78E0000}"/>
    <cellStyle name="Normal 5 19 3 2 3" xfId="24914" xr:uid="{00000000-0005-0000-0000-0000C88E0000}"/>
    <cellStyle name="Normal 5 19 3 2 3 2" xfId="35044" xr:uid="{00000000-0005-0000-0000-0000C98E0000}"/>
    <cellStyle name="Normal 5 19 3 2 4" xfId="29901" xr:uid="{00000000-0005-0000-0000-0000CA8E0000}"/>
    <cellStyle name="Normal 5 19 3 3" xfId="20615" xr:uid="{00000000-0005-0000-0000-0000CB8E0000}"/>
    <cellStyle name="Normal 5 19 3 3 2" xfId="25797" xr:uid="{00000000-0005-0000-0000-0000CC8E0000}"/>
    <cellStyle name="Normal 5 19 3 3 2 2" xfId="35918" xr:uid="{00000000-0005-0000-0000-0000CD8E0000}"/>
    <cellStyle name="Normal 5 19 3 3 3" xfId="30822" xr:uid="{00000000-0005-0000-0000-0000CE8E0000}"/>
    <cellStyle name="Normal 5 19 3 4" xfId="23697" xr:uid="{00000000-0005-0000-0000-0000CF8E0000}"/>
    <cellStyle name="Normal 5 19 3 4 2" xfId="33850" xr:uid="{00000000-0005-0000-0000-0000D08E0000}"/>
    <cellStyle name="Normal 5 19 3 5" xfId="27913" xr:uid="{00000000-0005-0000-0000-0000D18E0000}"/>
    <cellStyle name="Normal 5 19 3 6" xfId="46050" xr:uid="{00000000-0005-0000-0000-0000D28E0000}"/>
    <cellStyle name="Normal 5 19 4" xfId="3687" xr:uid="{00000000-0005-0000-0000-0000D38E0000}"/>
    <cellStyle name="Normal 5 19 4 2" xfId="19492" xr:uid="{00000000-0005-0000-0000-0000D48E0000}"/>
    <cellStyle name="Normal 5 19 4 2 2" xfId="22421" xr:uid="{00000000-0005-0000-0000-0000D58E0000}"/>
    <cellStyle name="Normal 5 19 4 2 2 2" xfId="26808" xr:uid="{00000000-0005-0000-0000-0000D68E0000}"/>
    <cellStyle name="Normal 5 19 4 2 2 2 2" xfId="36928" xr:uid="{00000000-0005-0000-0000-0000D78E0000}"/>
    <cellStyle name="Normal 5 19 4 2 2 3" xfId="32596" xr:uid="{00000000-0005-0000-0000-0000D88E0000}"/>
    <cellStyle name="Normal 5 19 4 2 3" xfId="24733" xr:uid="{00000000-0005-0000-0000-0000D98E0000}"/>
    <cellStyle name="Normal 5 19 4 2 3 2" xfId="34863" xr:uid="{00000000-0005-0000-0000-0000DA8E0000}"/>
    <cellStyle name="Normal 5 19 4 2 4" xfId="29720" xr:uid="{00000000-0005-0000-0000-0000DB8E0000}"/>
    <cellStyle name="Normal 5 19 4 3" xfId="21092" xr:uid="{00000000-0005-0000-0000-0000DC8E0000}"/>
    <cellStyle name="Normal 5 19 4 3 2" xfId="26273" xr:uid="{00000000-0005-0000-0000-0000DD8E0000}"/>
    <cellStyle name="Normal 5 19 4 3 2 2" xfId="36394" xr:uid="{00000000-0005-0000-0000-0000DE8E0000}"/>
    <cellStyle name="Normal 5 19 4 3 3" xfId="31298" xr:uid="{00000000-0005-0000-0000-0000DF8E0000}"/>
    <cellStyle name="Normal 5 19 4 4" xfId="24180" xr:uid="{00000000-0005-0000-0000-0000E08E0000}"/>
    <cellStyle name="Normal 5 19 4 4 2" xfId="34327" xr:uid="{00000000-0005-0000-0000-0000E18E0000}"/>
    <cellStyle name="Normal 5 19 4 5" xfId="28404" xr:uid="{00000000-0005-0000-0000-0000E28E0000}"/>
    <cellStyle name="Normal 5 19 5" xfId="3688" xr:uid="{00000000-0005-0000-0000-0000E38E0000}"/>
    <cellStyle name="Normal 5 19 5 2" xfId="20019" xr:uid="{00000000-0005-0000-0000-0000E48E0000}"/>
    <cellStyle name="Normal 5 19 5 2 2" xfId="22948" xr:uid="{00000000-0005-0000-0000-0000E58E0000}"/>
    <cellStyle name="Normal 5 19 5 2 2 2" xfId="27335" xr:uid="{00000000-0005-0000-0000-0000E68E0000}"/>
    <cellStyle name="Normal 5 19 5 2 2 2 2" xfId="37455" xr:uid="{00000000-0005-0000-0000-0000E78E0000}"/>
    <cellStyle name="Normal 5 19 5 2 2 3" xfId="33123" xr:uid="{00000000-0005-0000-0000-0000E88E0000}"/>
    <cellStyle name="Normal 5 19 5 2 3" xfId="25260" xr:uid="{00000000-0005-0000-0000-0000E98E0000}"/>
    <cellStyle name="Normal 5 19 5 2 3 2" xfId="35390" xr:uid="{00000000-0005-0000-0000-0000EA8E0000}"/>
    <cellStyle name="Normal 5 19 5 2 4" xfId="30247" xr:uid="{00000000-0005-0000-0000-0000EB8E0000}"/>
    <cellStyle name="Normal 5 19 5 3" xfId="21093" xr:uid="{00000000-0005-0000-0000-0000EC8E0000}"/>
    <cellStyle name="Normal 5 19 5 3 2" xfId="26274" xr:uid="{00000000-0005-0000-0000-0000ED8E0000}"/>
    <cellStyle name="Normal 5 19 5 3 2 2" xfId="36395" xr:uid="{00000000-0005-0000-0000-0000EE8E0000}"/>
    <cellStyle name="Normal 5 19 5 3 3" xfId="31299" xr:uid="{00000000-0005-0000-0000-0000EF8E0000}"/>
    <cellStyle name="Normal 5 19 5 4" xfId="24181" xr:uid="{00000000-0005-0000-0000-0000F08E0000}"/>
    <cellStyle name="Normal 5 19 5 4 2" xfId="34328" xr:uid="{00000000-0005-0000-0000-0000F18E0000}"/>
    <cellStyle name="Normal 5 19 5 5" xfId="28405" xr:uid="{00000000-0005-0000-0000-0000F28E0000}"/>
    <cellStyle name="Normal 5 19 6" xfId="19140" xr:uid="{00000000-0005-0000-0000-0000F38E0000}"/>
    <cellStyle name="Normal 5 19 6 2" xfId="22082" xr:uid="{00000000-0005-0000-0000-0000F48E0000}"/>
    <cellStyle name="Normal 5 19 6 2 2" xfId="26471" xr:uid="{00000000-0005-0000-0000-0000F58E0000}"/>
    <cellStyle name="Normal 5 19 6 2 2 2" xfId="36591" xr:uid="{00000000-0005-0000-0000-0000F68E0000}"/>
    <cellStyle name="Normal 5 19 6 2 3" xfId="32258" xr:uid="{00000000-0005-0000-0000-0000F78E0000}"/>
    <cellStyle name="Normal 5 19 6 3" xfId="24394" xr:uid="{00000000-0005-0000-0000-0000F88E0000}"/>
    <cellStyle name="Normal 5 19 6 3 2" xfId="34525" xr:uid="{00000000-0005-0000-0000-0000F98E0000}"/>
    <cellStyle name="Normal 5 19 6 4" xfId="29376" xr:uid="{00000000-0005-0000-0000-0000FA8E0000}"/>
    <cellStyle name="Normal 5 19 7" xfId="20255" xr:uid="{00000000-0005-0000-0000-0000FB8E0000}"/>
    <cellStyle name="Normal 5 19 7 2" xfId="25437" xr:uid="{00000000-0005-0000-0000-0000FC8E0000}"/>
    <cellStyle name="Normal 5 19 7 2 2" xfId="35558" xr:uid="{00000000-0005-0000-0000-0000FD8E0000}"/>
    <cellStyle name="Normal 5 19 7 3" xfId="30462" xr:uid="{00000000-0005-0000-0000-0000FE8E0000}"/>
    <cellStyle name="Normal 5 19 8" xfId="23161" xr:uid="{00000000-0005-0000-0000-0000FF8E0000}"/>
    <cellStyle name="Normal 5 19 8 2" xfId="33326" xr:uid="{00000000-0005-0000-0000-0000008F0000}"/>
    <cellStyle name="Normal 5 19 9" xfId="23325" xr:uid="{00000000-0005-0000-0000-0000018F0000}"/>
    <cellStyle name="Normal 5 19 9 2" xfId="33489" xr:uid="{00000000-0005-0000-0000-0000028F0000}"/>
    <cellStyle name="Normal 5 2" xfId="58" xr:uid="{00000000-0005-0000-0000-0000038F0000}"/>
    <cellStyle name="Normal 5 2 2" xfId="11897" xr:uid="{00000000-0005-0000-0000-0000048F0000}"/>
    <cellStyle name="Normal 5 20" xfId="2389" xr:uid="{00000000-0005-0000-0000-0000058F0000}"/>
    <cellStyle name="Normal 5 20 10" xfId="27534" xr:uid="{00000000-0005-0000-0000-0000068F0000}"/>
    <cellStyle name="Normal 5 20 11" xfId="37675" xr:uid="{00000000-0005-0000-0000-0000078F0000}"/>
    <cellStyle name="Normal 5 20 12" xfId="37860" xr:uid="{00000000-0005-0000-0000-0000088F0000}"/>
    <cellStyle name="Normal 5 20 13" xfId="41836" xr:uid="{00000000-0005-0000-0000-0000098F0000}"/>
    <cellStyle name="Normal 5 20 2" xfId="3124" xr:uid="{00000000-0005-0000-0000-00000A8F0000}"/>
    <cellStyle name="Normal 5 20 2 2" xfId="3689" xr:uid="{00000000-0005-0000-0000-00000B8F0000}"/>
    <cellStyle name="Normal 5 20 2 2 2" xfId="19849" xr:uid="{00000000-0005-0000-0000-00000C8F0000}"/>
    <cellStyle name="Normal 5 20 2 2 2 2" xfId="22778" xr:uid="{00000000-0005-0000-0000-00000D8F0000}"/>
    <cellStyle name="Normal 5 20 2 2 2 2 2" xfId="27165" xr:uid="{00000000-0005-0000-0000-00000E8F0000}"/>
    <cellStyle name="Normal 5 20 2 2 2 2 2 2" xfId="37285" xr:uid="{00000000-0005-0000-0000-00000F8F0000}"/>
    <cellStyle name="Normal 5 20 2 2 2 2 3" xfId="32953" xr:uid="{00000000-0005-0000-0000-0000108F0000}"/>
    <cellStyle name="Normal 5 20 2 2 2 3" xfId="25090" xr:uid="{00000000-0005-0000-0000-0000118F0000}"/>
    <cellStyle name="Normal 5 20 2 2 2 3 2" xfId="35220" xr:uid="{00000000-0005-0000-0000-0000128F0000}"/>
    <cellStyle name="Normal 5 20 2 2 2 4" xfId="30077" xr:uid="{00000000-0005-0000-0000-0000138F0000}"/>
    <cellStyle name="Normal 5 20 2 2 3" xfId="21094" xr:uid="{00000000-0005-0000-0000-0000148F0000}"/>
    <cellStyle name="Normal 5 20 2 2 3 2" xfId="26275" xr:uid="{00000000-0005-0000-0000-0000158F0000}"/>
    <cellStyle name="Normal 5 20 2 2 3 2 2" xfId="36396" xr:uid="{00000000-0005-0000-0000-0000168F0000}"/>
    <cellStyle name="Normal 5 20 2 2 3 3" xfId="31300" xr:uid="{00000000-0005-0000-0000-0000178F0000}"/>
    <cellStyle name="Normal 5 20 2 2 4" xfId="24182" xr:uid="{00000000-0005-0000-0000-0000188F0000}"/>
    <cellStyle name="Normal 5 20 2 2 4 2" xfId="34329" xr:uid="{00000000-0005-0000-0000-0000198F0000}"/>
    <cellStyle name="Normal 5 20 2 2 5" xfId="28406" xr:uid="{00000000-0005-0000-0000-00001A8F0000}"/>
    <cellStyle name="Normal 5 20 2 3" xfId="19321" xr:uid="{00000000-0005-0000-0000-00001B8F0000}"/>
    <cellStyle name="Normal 5 20 2 3 2" xfId="22252" xr:uid="{00000000-0005-0000-0000-00001C8F0000}"/>
    <cellStyle name="Normal 5 20 2 3 2 2" xfId="26639" xr:uid="{00000000-0005-0000-0000-00001D8F0000}"/>
    <cellStyle name="Normal 5 20 2 3 2 2 2" xfId="36759" xr:uid="{00000000-0005-0000-0000-00001E8F0000}"/>
    <cellStyle name="Normal 5 20 2 3 2 3" xfId="32427" xr:uid="{00000000-0005-0000-0000-00001F8F0000}"/>
    <cellStyle name="Normal 5 20 2 3 3" xfId="24564" xr:uid="{00000000-0005-0000-0000-0000208F0000}"/>
    <cellStyle name="Normal 5 20 2 3 3 2" xfId="34694" xr:uid="{00000000-0005-0000-0000-0000218F0000}"/>
    <cellStyle name="Normal 5 20 2 3 4" xfId="29550" xr:uid="{00000000-0005-0000-0000-0000228F0000}"/>
    <cellStyle name="Normal 5 20 2 4" xfId="20616" xr:uid="{00000000-0005-0000-0000-0000238F0000}"/>
    <cellStyle name="Normal 5 20 2 4 2" xfId="25798" xr:uid="{00000000-0005-0000-0000-0000248F0000}"/>
    <cellStyle name="Normal 5 20 2 4 2 2" xfId="35919" xr:uid="{00000000-0005-0000-0000-0000258F0000}"/>
    <cellStyle name="Normal 5 20 2 4 3" xfId="30823" xr:uid="{00000000-0005-0000-0000-0000268F0000}"/>
    <cellStyle name="Normal 5 20 2 5" xfId="23698" xr:uid="{00000000-0005-0000-0000-0000278F0000}"/>
    <cellStyle name="Normal 5 20 2 5 2" xfId="33851" xr:uid="{00000000-0005-0000-0000-0000288F0000}"/>
    <cellStyle name="Normal 5 20 2 6" xfId="27914" xr:uid="{00000000-0005-0000-0000-0000298F0000}"/>
    <cellStyle name="Normal 5 20 2 7" xfId="45742" xr:uid="{00000000-0005-0000-0000-00002A8F0000}"/>
    <cellStyle name="Normal 5 20 3" xfId="3125" xr:uid="{00000000-0005-0000-0000-00002B8F0000}"/>
    <cellStyle name="Normal 5 20 3 2" xfId="19674" xr:uid="{00000000-0005-0000-0000-00002C8F0000}"/>
    <cellStyle name="Normal 5 20 3 2 2" xfId="22603" xr:uid="{00000000-0005-0000-0000-00002D8F0000}"/>
    <cellStyle name="Normal 5 20 3 2 2 2" xfId="26990" xr:uid="{00000000-0005-0000-0000-00002E8F0000}"/>
    <cellStyle name="Normal 5 20 3 2 2 2 2" xfId="37110" xr:uid="{00000000-0005-0000-0000-00002F8F0000}"/>
    <cellStyle name="Normal 5 20 3 2 2 3" xfId="32778" xr:uid="{00000000-0005-0000-0000-0000308F0000}"/>
    <cellStyle name="Normal 5 20 3 2 3" xfId="24915" xr:uid="{00000000-0005-0000-0000-0000318F0000}"/>
    <cellStyle name="Normal 5 20 3 2 3 2" xfId="35045" xr:uid="{00000000-0005-0000-0000-0000328F0000}"/>
    <cellStyle name="Normal 5 20 3 2 4" xfId="29902" xr:uid="{00000000-0005-0000-0000-0000338F0000}"/>
    <cellStyle name="Normal 5 20 3 3" xfId="20617" xr:uid="{00000000-0005-0000-0000-0000348F0000}"/>
    <cellStyle name="Normal 5 20 3 3 2" xfId="25799" xr:uid="{00000000-0005-0000-0000-0000358F0000}"/>
    <cellStyle name="Normal 5 20 3 3 2 2" xfId="35920" xr:uid="{00000000-0005-0000-0000-0000368F0000}"/>
    <cellStyle name="Normal 5 20 3 3 3" xfId="30824" xr:uid="{00000000-0005-0000-0000-0000378F0000}"/>
    <cellStyle name="Normal 5 20 3 4" xfId="23699" xr:uid="{00000000-0005-0000-0000-0000388F0000}"/>
    <cellStyle name="Normal 5 20 3 4 2" xfId="33852" xr:uid="{00000000-0005-0000-0000-0000398F0000}"/>
    <cellStyle name="Normal 5 20 3 5" xfId="27915" xr:uid="{00000000-0005-0000-0000-00003A8F0000}"/>
    <cellStyle name="Normal 5 20 3 6" xfId="46051" xr:uid="{00000000-0005-0000-0000-00003B8F0000}"/>
    <cellStyle name="Normal 5 20 4" xfId="3690" xr:uid="{00000000-0005-0000-0000-00003C8F0000}"/>
    <cellStyle name="Normal 5 20 4 2" xfId="19493" xr:uid="{00000000-0005-0000-0000-00003D8F0000}"/>
    <cellStyle name="Normal 5 20 4 2 2" xfId="22422" xr:uid="{00000000-0005-0000-0000-00003E8F0000}"/>
    <cellStyle name="Normal 5 20 4 2 2 2" xfId="26809" xr:uid="{00000000-0005-0000-0000-00003F8F0000}"/>
    <cellStyle name="Normal 5 20 4 2 2 2 2" xfId="36929" xr:uid="{00000000-0005-0000-0000-0000408F0000}"/>
    <cellStyle name="Normal 5 20 4 2 2 3" xfId="32597" xr:uid="{00000000-0005-0000-0000-0000418F0000}"/>
    <cellStyle name="Normal 5 20 4 2 3" xfId="24734" xr:uid="{00000000-0005-0000-0000-0000428F0000}"/>
    <cellStyle name="Normal 5 20 4 2 3 2" xfId="34864" xr:uid="{00000000-0005-0000-0000-0000438F0000}"/>
    <cellStyle name="Normal 5 20 4 2 4" xfId="29721" xr:uid="{00000000-0005-0000-0000-0000448F0000}"/>
    <cellStyle name="Normal 5 20 4 3" xfId="21095" xr:uid="{00000000-0005-0000-0000-0000458F0000}"/>
    <cellStyle name="Normal 5 20 4 3 2" xfId="26276" xr:uid="{00000000-0005-0000-0000-0000468F0000}"/>
    <cellStyle name="Normal 5 20 4 3 2 2" xfId="36397" xr:uid="{00000000-0005-0000-0000-0000478F0000}"/>
    <cellStyle name="Normal 5 20 4 3 3" xfId="31301" xr:uid="{00000000-0005-0000-0000-0000488F0000}"/>
    <cellStyle name="Normal 5 20 4 4" xfId="24183" xr:uid="{00000000-0005-0000-0000-0000498F0000}"/>
    <cellStyle name="Normal 5 20 4 4 2" xfId="34330" xr:uid="{00000000-0005-0000-0000-00004A8F0000}"/>
    <cellStyle name="Normal 5 20 4 5" xfId="28407" xr:uid="{00000000-0005-0000-0000-00004B8F0000}"/>
    <cellStyle name="Normal 5 20 5" xfId="3691" xr:uid="{00000000-0005-0000-0000-00004C8F0000}"/>
    <cellStyle name="Normal 5 20 5 2" xfId="20020" xr:uid="{00000000-0005-0000-0000-00004D8F0000}"/>
    <cellStyle name="Normal 5 20 5 2 2" xfId="22949" xr:uid="{00000000-0005-0000-0000-00004E8F0000}"/>
    <cellStyle name="Normal 5 20 5 2 2 2" xfId="27336" xr:uid="{00000000-0005-0000-0000-00004F8F0000}"/>
    <cellStyle name="Normal 5 20 5 2 2 2 2" xfId="37456" xr:uid="{00000000-0005-0000-0000-0000508F0000}"/>
    <cellStyle name="Normal 5 20 5 2 2 3" xfId="33124" xr:uid="{00000000-0005-0000-0000-0000518F0000}"/>
    <cellStyle name="Normal 5 20 5 2 3" xfId="25261" xr:uid="{00000000-0005-0000-0000-0000528F0000}"/>
    <cellStyle name="Normal 5 20 5 2 3 2" xfId="35391" xr:uid="{00000000-0005-0000-0000-0000538F0000}"/>
    <cellStyle name="Normal 5 20 5 2 4" xfId="30248" xr:uid="{00000000-0005-0000-0000-0000548F0000}"/>
    <cellStyle name="Normal 5 20 5 3" xfId="21096" xr:uid="{00000000-0005-0000-0000-0000558F0000}"/>
    <cellStyle name="Normal 5 20 5 3 2" xfId="26277" xr:uid="{00000000-0005-0000-0000-0000568F0000}"/>
    <cellStyle name="Normal 5 20 5 3 2 2" xfId="36398" xr:uid="{00000000-0005-0000-0000-0000578F0000}"/>
    <cellStyle name="Normal 5 20 5 3 3" xfId="31302" xr:uid="{00000000-0005-0000-0000-0000588F0000}"/>
    <cellStyle name="Normal 5 20 5 4" xfId="24184" xr:uid="{00000000-0005-0000-0000-0000598F0000}"/>
    <cellStyle name="Normal 5 20 5 4 2" xfId="34331" xr:uid="{00000000-0005-0000-0000-00005A8F0000}"/>
    <cellStyle name="Normal 5 20 5 5" xfId="28408" xr:uid="{00000000-0005-0000-0000-00005B8F0000}"/>
    <cellStyle name="Normal 5 20 6" xfId="19141" xr:uid="{00000000-0005-0000-0000-00005C8F0000}"/>
    <cellStyle name="Normal 5 20 6 2" xfId="22083" xr:uid="{00000000-0005-0000-0000-00005D8F0000}"/>
    <cellStyle name="Normal 5 20 6 2 2" xfId="26472" xr:uid="{00000000-0005-0000-0000-00005E8F0000}"/>
    <cellStyle name="Normal 5 20 6 2 2 2" xfId="36592" xr:uid="{00000000-0005-0000-0000-00005F8F0000}"/>
    <cellStyle name="Normal 5 20 6 2 3" xfId="32259" xr:uid="{00000000-0005-0000-0000-0000608F0000}"/>
    <cellStyle name="Normal 5 20 6 3" xfId="24395" xr:uid="{00000000-0005-0000-0000-0000618F0000}"/>
    <cellStyle name="Normal 5 20 6 3 2" xfId="34526" xr:uid="{00000000-0005-0000-0000-0000628F0000}"/>
    <cellStyle name="Normal 5 20 6 4" xfId="29377" xr:uid="{00000000-0005-0000-0000-0000638F0000}"/>
    <cellStyle name="Normal 5 20 7" xfId="20256" xr:uid="{00000000-0005-0000-0000-0000648F0000}"/>
    <cellStyle name="Normal 5 20 7 2" xfId="25438" xr:uid="{00000000-0005-0000-0000-0000658F0000}"/>
    <cellStyle name="Normal 5 20 7 2 2" xfId="35559" xr:uid="{00000000-0005-0000-0000-0000668F0000}"/>
    <cellStyle name="Normal 5 20 7 3" xfId="30463" xr:uid="{00000000-0005-0000-0000-0000678F0000}"/>
    <cellStyle name="Normal 5 20 8" xfId="23162" xr:uid="{00000000-0005-0000-0000-0000688F0000}"/>
    <cellStyle name="Normal 5 20 8 2" xfId="33327" xr:uid="{00000000-0005-0000-0000-0000698F0000}"/>
    <cellStyle name="Normal 5 20 9" xfId="23326" xr:uid="{00000000-0005-0000-0000-00006A8F0000}"/>
    <cellStyle name="Normal 5 20 9 2" xfId="33490" xr:uid="{00000000-0005-0000-0000-00006B8F0000}"/>
    <cellStyle name="Normal 5 21" xfId="2390" xr:uid="{00000000-0005-0000-0000-00006C8F0000}"/>
    <cellStyle name="Normal 5 21 10" xfId="27535" xr:uid="{00000000-0005-0000-0000-00006D8F0000}"/>
    <cellStyle name="Normal 5 21 11" xfId="37676" xr:uid="{00000000-0005-0000-0000-00006E8F0000}"/>
    <cellStyle name="Normal 5 21 12" xfId="37861" xr:uid="{00000000-0005-0000-0000-00006F8F0000}"/>
    <cellStyle name="Normal 5 21 13" xfId="41837" xr:uid="{00000000-0005-0000-0000-0000708F0000}"/>
    <cellStyle name="Normal 5 21 2" xfId="3126" xr:uid="{00000000-0005-0000-0000-0000718F0000}"/>
    <cellStyle name="Normal 5 21 2 2" xfId="3692" xr:uid="{00000000-0005-0000-0000-0000728F0000}"/>
    <cellStyle name="Normal 5 21 2 2 2" xfId="19850" xr:uid="{00000000-0005-0000-0000-0000738F0000}"/>
    <cellStyle name="Normal 5 21 2 2 2 2" xfId="22779" xr:uid="{00000000-0005-0000-0000-0000748F0000}"/>
    <cellStyle name="Normal 5 21 2 2 2 2 2" xfId="27166" xr:uid="{00000000-0005-0000-0000-0000758F0000}"/>
    <cellStyle name="Normal 5 21 2 2 2 2 2 2" xfId="37286" xr:uid="{00000000-0005-0000-0000-0000768F0000}"/>
    <cellStyle name="Normal 5 21 2 2 2 2 3" xfId="32954" xr:uid="{00000000-0005-0000-0000-0000778F0000}"/>
    <cellStyle name="Normal 5 21 2 2 2 3" xfId="25091" xr:uid="{00000000-0005-0000-0000-0000788F0000}"/>
    <cellStyle name="Normal 5 21 2 2 2 3 2" xfId="35221" xr:uid="{00000000-0005-0000-0000-0000798F0000}"/>
    <cellStyle name="Normal 5 21 2 2 2 4" xfId="30078" xr:uid="{00000000-0005-0000-0000-00007A8F0000}"/>
    <cellStyle name="Normal 5 21 2 2 3" xfId="21097" xr:uid="{00000000-0005-0000-0000-00007B8F0000}"/>
    <cellStyle name="Normal 5 21 2 2 3 2" xfId="26278" xr:uid="{00000000-0005-0000-0000-00007C8F0000}"/>
    <cellStyle name="Normal 5 21 2 2 3 2 2" xfId="36399" xr:uid="{00000000-0005-0000-0000-00007D8F0000}"/>
    <cellStyle name="Normal 5 21 2 2 3 3" xfId="31303" xr:uid="{00000000-0005-0000-0000-00007E8F0000}"/>
    <cellStyle name="Normal 5 21 2 2 4" xfId="24185" xr:uid="{00000000-0005-0000-0000-00007F8F0000}"/>
    <cellStyle name="Normal 5 21 2 2 4 2" xfId="34332" xr:uid="{00000000-0005-0000-0000-0000808F0000}"/>
    <cellStyle name="Normal 5 21 2 2 5" xfId="28409" xr:uid="{00000000-0005-0000-0000-0000818F0000}"/>
    <cellStyle name="Normal 5 21 2 3" xfId="19322" xr:uid="{00000000-0005-0000-0000-0000828F0000}"/>
    <cellStyle name="Normal 5 21 2 3 2" xfId="22253" xr:uid="{00000000-0005-0000-0000-0000838F0000}"/>
    <cellStyle name="Normal 5 21 2 3 2 2" xfId="26640" xr:uid="{00000000-0005-0000-0000-0000848F0000}"/>
    <cellStyle name="Normal 5 21 2 3 2 2 2" xfId="36760" xr:uid="{00000000-0005-0000-0000-0000858F0000}"/>
    <cellStyle name="Normal 5 21 2 3 2 3" xfId="32428" xr:uid="{00000000-0005-0000-0000-0000868F0000}"/>
    <cellStyle name="Normal 5 21 2 3 3" xfId="24565" xr:uid="{00000000-0005-0000-0000-0000878F0000}"/>
    <cellStyle name="Normal 5 21 2 3 3 2" xfId="34695" xr:uid="{00000000-0005-0000-0000-0000888F0000}"/>
    <cellStyle name="Normal 5 21 2 3 4" xfId="29551" xr:uid="{00000000-0005-0000-0000-0000898F0000}"/>
    <cellStyle name="Normal 5 21 2 4" xfId="20618" xr:uid="{00000000-0005-0000-0000-00008A8F0000}"/>
    <cellStyle name="Normal 5 21 2 4 2" xfId="25800" xr:uid="{00000000-0005-0000-0000-00008B8F0000}"/>
    <cellStyle name="Normal 5 21 2 4 2 2" xfId="35921" xr:uid="{00000000-0005-0000-0000-00008C8F0000}"/>
    <cellStyle name="Normal 5 21 2 4 3" xfId="30825" xr:uid="{00000000-0005-0000-0000-00008D8F0000}"/>
    <cellStyle name="Normal 5 21 2 5" xfId="23700" xr:uid="{00000000-0005-0000-0000-00008E8F0000}"/>
    <cellStyle name="Normal 5 21 2 5 2" xfId="33853" xr:uid="{00000000-0005-0000-0000-00008F8F0000}"/>
    <cellStyle name="Normal 5 21 2 6" xfId="27916" xr:uid="{00000000-0005-0000-0000-0000908F0000}"/>
    <cellStyle name="Normal 5 21 2 7" xfId="45743" xr:uid="{00000000-0005-0000-0000-0000918F0000}"/>
    <cellStyle name="Normal 5 21 3" xfId="3127" xr:uid="{00000000-0005-0000-0000-0000928F0000}"/>
    <cellStyle name="Normal 5 21 3 2" xfId="19675" xr:uid="{00000000-0005-0000-0000-0000938F0000}"/>
    <cellStyle name="Normal 5 21 3 2 2" xfId="22604" xr:uid="{00000000-0005-0000-0000-0000948F0000}"/>
    <cellStyle name="Normal 5 21 3 2 2 2" xfId="26991" xr:uid="{00000000-0005-0000-0000-0000958F0000}"/>
    <cellStyle name="Normal 5 21 3 2 2 2 2" xfId="37111" xr:uid="{00000000-0005-0000-0000-0000968F0000}"/>
    <cellStyle name="Normal 5 21 3 2 2 3" xfId="32779" xr:uid="{00000000-0005-0000-0000-0000978F0000}"/>
    <cellStyle name="Normal 5 21 3 2 3" xfId="24916" xr:uid="{00000000-0005-0000-0000-0000988F0000}"/>
    <cellStyle name="Normal 5 21 3 2 3 2" xfId="35046" xr:uid="{00000000-0005-0000-0000-0000998F0000}"/>
    <cellStyle name="Normal 5 21 3 2 4" xfId="29903" xr:uid="{00000000-0005-0000-0000-00009A8F0000}"/>
    <cellStyle name="Normal 5 21 3 3" xfId="20619" xr:uid="{00000000-0005-0000-0000-00009B8F0000}"/>
    <cellStyle name="Normal 5 21 3 3 2" xfId="25801" xr:uid="{00000000-0005-0000-0000-00009C8F0000}"/>
    <cellStyle name="Normal 5 21 3 3 2 2" xfId="35922" xr:uid="{00000000-0005-0000-0000-00009D8F0000}"/>
    <cellStyle name="Normal 5 21 3 3 3" xfId="30826" xr:uid="{00000000-0005-0000-0000-00009E8F0000}"/>
    <cellStyle name="Normal 5 21 3 4" xfId="23701" xr:uid="{00000000-0005-0000-0000-00009F8F0000}"/>
    <cellStyle name="Normal 5 21 3 4 2" xfId="33854" xr:uid="{00000000-0005-0000-0000-0000A08F0000}"/>
    <cellStyle name="Normal 5 21 3 5" xfId="27917" xr:uid="{00000000-0005-0000-0000-0000A18F0000}"/>
    <cellStyle name="Normal 5 21 3 6" xfId="46052" xr:uid="{00000000-0005-0000-0000-0000A28F0000}"/>
    <cellStyle name="Normal 5 21 4" xfId="3693" xr:uid="{00000000-0005-0000-0000-0000A38F0000}"/>
    <cellStyle name="Normal 5 21 4 2" xfId="19494" xr:uid="{00000000-0005-0000-0000-0000A48F0000}"/>
    <cellStyle name="Normal 5 21 4 2 2" xfId="22423" xr:uid="{00000000-0005-0000-0000-0000A58F0000}"/>
    <cellStyle name="Normal 5 21 4 2 2 2" xfId="26810" xr:uid="{00000000-0005-0000-0000-0000A68F0000}"/>
    <cellStyle name="Normal 5 21 4 2 2 2 2" xfId="36930" xr:uid="{00000000-0005-0000-0000-0000A78F0000}"/>
    <cellStyle name="Normal 5 21 4 2 2 3" xfId="32598" xr:uid="{00000000-0005-0000-0000-0000A88F0000}"/>
    <cellStyle name="Normal 5 21 4 2 3" xfId="24735" xr:uid="{00000000-0005-0000-0000-0000A98F0000}"/>
    <cellStyle name="Normal 5 21 4 2 3 2" xfId="34865" xr:uid="{00000000-0005-0000-0000-0000AA8F0000}"/>
    <cellStyle name="Normal 5 21 4 2 4" xfId="29722" xr:uid="{00000000-0005-0000-0000-0000AB8F0000}"/>
    <cellStyle name="Normal 5 21 4 3" xfId="21098" xr:uid="{00000000-0005-0000-0000-0000AC8F0000}"/>
    <cellStyle name="Normal 5 21 4 3 2" xfId="26279" xr:uid="{00000000-0005-0000-0000-0000AD8F0000}"/>
    <cellStyle name="Normal 5 21 4 3 2 2" xfId="36400" xr:uid="{00000000-0005-0000-0000-0000AE8F0000}"/>
    <cellStyle name="Normal 5 21 4 3 3" xfId="31304" xr:uid="{00000000-0005-0000-0000-0000AF8F0000}"/>
    <cellStyle name="Normal 5 21 4 4" xfId="24186" xr:uid="{00000000-0005-0000-0000-0000B08F0000}"/>
    <cellStyle name="Normal 5 21 4 4 2" xfId="34333" xr:uid="{00000000-0005-0000-0000-0000B18F0000}"/>
    <cellStyle name="Normal 5 21 4 5" xfId="28410" xr:uid="{00000000-0005-0000-0000-0000B28F0000}"/>
    <cellStyle name="Normal 5 21 5" xfId="3694" xr:uid="{00000000-0005-0000-0000-0000B38F0000}"/>
    <cellStyle name="Normal 5 21 5 2" xfId="20021" xr:uid="{00000000-0005-0000-0000-0000B48F0000}"/>
    <cellStyle name="Normal 5 21 5 2 2" xfId="22950" xr:uid="{00000000-0005-0000-0000-0000B58F0000}"/>
    <cellStyle name="Normal 5 21 5 2 2 2" xfId="27337" xr:uid="{00000000-0005-0000-0000-0000B68F0000}"/>
    <cellStyle name="Normal 5 21 5 2 2 2 2" xfId="37457" xr:uid="{00000000-0005-0000-0000-0000B78F0000}"/>
    <cellStyle name="Normal 5 21 5 2 2 3" xfId="33125" xr:uid="{00000000-0005-0000-0000-0000B88F0000}"/>
    <cellStyle name="Normal 5 21 5 2 3" xfId="25262" xr:uid="{00000000-0005-0000-0000-0000B98F0000}"/>
    <cellStyle name="Normal 5 21 5 2 3 2" xfId="35392" xr:uid="{00000000-0005-0000-0000-0000BA8F0000}"/>
    <cellStyle name="Normal 5 21 5 2 4" xfId="30249" xr:uid="{00000000-0005-0000-0000-0000BB8F0000}"/>
    <cellStyle name="Normal 5 21 5 3" xfId="21099" xr:uid="{00000000-0005-0000-0000-0000BC8F0000}"/>
    <cellStyle name="Normal 5 21 5 3 2" xfId="26280" xr:uid="{00000000-0005-0000-0000-0000BD8F0000}"/>
    <cellStyle name="Normal 5 21 5 3 2 2" xfId="36401" xr:uid="{00000000-0005-0000-0000-0000BE8F0000}"/>
    <cellStyle name="Normal 5 21 5 3 3" xfId="31305" xr:uid="{00000000-0005-0000-0000-0000BF8F0000}"/>
    <cellStyle name="Normal 5 21 5 4" xfId="24187" xr:uid="{00000000-0005-0000-0000-0000C08F0000}"/>
    <cellStyle name="Normal 5 21 5 4 2" xfId="34334" xr:uid="{00000000-0005-0000-0000-0000C18F0000}"/>
    <cellStyle name="Normal 5 21 5 5" xfId="28411" xr:uid="{00000000-0005-0000-0000-0000C28F0000}"/>
    <cellStyle name="Normal 5 21 6" xfId="19142" xr:uid="{00000000-0005-0000-0000-0000C38F0000}"/>
    <cellStyle name="Normal 5 21 6 2" xfId="22084" xr:uid="{00000000-0005-0000-0000-0000C48F0000}"/>
    <cellStyle name="Normal 5 21 6 2 2" xfId="26473" xr:uid="{00000000-0005-0000-0000-0000C58F0000}"/>
    <cellStyle name="Normal 5 21 6 2 2 2" xfId="36593" xr:uid="{00000000-0005-0000-0000-0000C68F0000}"/>
    <cellStyle name="Normal 5 21 6 2 3" xfId="32260" xr:uid="{00000000-0005-0000-0000-0000C78F0000}"/>
    <cellStyle name="Normal 5 21 6 3" xfId="24396" xr:uid="{00000000-0005-0000-0000-0000C88F0000}"/>
    <cellStyle name="Normal 5 21 6 3 2" xfId="34527" xr:uid="{00000000-0005-0000-0000-0000C98F0000}"/>
    <cellStyle name="Normal 5 21 6 4" xfId="29378" xr:uid="{00000000-0005-0000-0000-0000CA8F0000}"/>
    <cellStyle name="Normal 5 21 7" xfId="20257" xr:uid="{00000000-0005-0000-0000-0000CB8F0000}"/>
    <cellStyle name="Normal 5 21 7 2" xfId="25439" xr:uid="{00000000-0005-0000-0000-0000CC8F0000}"/>
    <cellStyle name="Normal 5 21 7 2 2" xfId="35560" xr:uid="{00000000-0005-0000-0000-0000CD8F0000}"/>
    <cellStyle name="Normal 5 21 7 3" xfId="30464" xr:uid="{00000000-0005-0000-0000-0000CE8F0000}"/>
    <cellStyle name="Normal 5 21 8" xfId="23163" xr:uid="{00000000-0005-0000-0000-0000CF8F0000}"/>
    <cellStyle name="Normal 5 21 8 2" xfId="33328" xr:uid="{00000000-0005-0000-0000-0000D08F0000}"/>
    <cellStyle name="Normal 5 21 9" xfId="23327" xr:uid="{00000000-0005-0000-0000-0000D18F0000}"/>
    <cellStyle name="Normal 5 21 9 2" xfId="33491" xr:uid="{00000000-0005-0000-0000-0000D28F0000}"/>
    <cellStyle name="Normal 5 22" xfId="23722" xr:uid="{00000000-0005-0000-0000-0000D38F0000}"/>
    <cellStyle name="Normal 5 23" xfId="152" xr:uid="{00000000-0005-0000-0000-0000D48F0000}"/>
    <cellStyle name="Normal 5 24" xfId="46074" xr:uid="{00000000-0005-0000-0000-0000D58F0000}"/>
    <cellStyle name="Normal 5 3" xfId="2391" xr:uid="{00000000-0005-0000-0000-0000D68F0000}"/>
    <cellStyle name="Normal 5 3 2" xfId="46075" xr:uid="{00000000-0005-0000-0000-0000D78F0000}"/>
    <cellStyle name="Normal 5 4" xfId="2392" xr:uid="{00000000-0005-0000-0000-0000D88F0000}"/>
    <cellStyle name="Normal 5 4 10" xfId="27536" xr:uid="{00000000-0005-0000-0000-0000D98F0000}"/>
    <cellStyle name="Normal 5 4 11" xfId="37677" xr:uid="{00000000-0005-0000-0000-0000DA8F0000}"/>
    <cellStyle name="Normal 5 4 12" xfId="37862" xr:uid="{00000000-0005-0000-0000-0000DB8F0000}"/>
    <cellStyle name="Normal 5 4 13" xfId="41838" xr:uid="{00000000-0005-0000-0000-0000DC8F0000}"/>
    <cellStyle name="Normal 5 4 2" xfId="3128" xr:uid="{00000000-0005-0000-0000-0000DD8F0000}"/>
    <cellStyle name="Normal 5 4 2 2" xfId="3695" xr:uid="{00000000-0005-0000-0000-0000DE8F0000}"/>
    <cellStyle name="Normal 5 4 2 2 2" xfId="19851" xr:uid="{00000000-0005-0000-0000-0000DF8F0000}"/>
    <cellStyle name="Normal 5 4 2 2 2 2" xfId="22780" xr:uid="{00000000-0005-0000-0000-0000E08F0000}"/>
    <cellStyle name="Normal 5 4 2 2 2 2 2" xfId="27167" xr:uid="{00000000-0005-0000-0000-0000E18F0000}"/>
    <cellStyle name="Normal 5 4 2 2 2 2 2 2" xfId="37287" xr:uid="{00000000-0005-0000-0000-0000E28F0000}"/>
    <cellStyle name="Normal 5 4 2 2 2 2 3" xfId="32955" xr:uid="{00000000-0005-0000-0000-0000E38F0000}"/>
    <cellStyle name="Normal 5 4 2 2 2 3" xfId="25092" xr:uid="{00000000-0005-0000-0000-0000E48F0000}"/>
    <cellStyle name="Normal 5 4 2 2 2 3 2" xfId="35222" xr:uid="{00000000-0005-0000-0000-0000E58F0000}"/>
    <cellStyle name="Normal 5 4 2 2 2 4" xfId="30079" xr:uid="{00000000-0005-0000-0000-0000E68F0000}"/>
    <cellStyle name="Normal 5 4 2 2 3" xfId="21100" xr:uid="{00000000-0005-0000-0000-0000E78F0000}"/>
    <cellStyle name="Normal 5 4 2 2 3 2" xfId="26281" xr:uid="{00000000-0005-0000-0000-0000E88F0000}"/>
    <cellStyle name="Normal 5 4 2 2 3 2 2" xfId="36402" xr:uid="{00000000-0005-0000-0000-0000E98F0000}"/>
    <cellStyle name="Normal 5 4 2 2 3 3" xfId="31306" xr:uid="{00000000-0005-0000-0000-0000EA8F0000}"/>
    <cellStyle name="Normal 5 4 2 2 4" xfId="24188" xr:uid="{00000000-0005-0000-0000-0000EB8F0000}"/>
    <cellStyle name="Normal 5 4 2 2 4 2" xfId="34335" xr:uid="{00000000-0005-0000-0000-0000EC8F0000}"/>
    <cellStyle name="Normal 5 4 2 2 5" xfId="28412" xr:uid="{00000000-0005-0000-0000-0000ED8F0000}"/>
    <cellStyle name="Normal 5 4 2 3" xfId="19323" xr:uid="{00000000-0005-0000-0000-0000EE8F0000}"/>
    <cellStyle name="Normal 5 4 2 3 2" xfId="22254" xr:uid="{00000000-0005-0000-0000-0000EF8F0000}"/>
    <cellStyle name="Normal 5 4 2 3 2 2" xfId="26641" xr:uid="{00000000-0005-0000-0000-0000F08F0000}"/>
    <cellStyle name="Normal 5 4 2 3 2 2 2" xfId="36761" xr:uid="{00000000-0005-0000-0000-0000F18F0000}"/>
    <cellStyle name="Normal 5 4 2 3 2 3" xfId="32429" xr:uid="{00000000-0005-0000-0000-0000F28F0000}"/>
    <cellStyle name="Normal 5 4 2 3 3" xfId="24566" xr:uid="{00000000-0005-0000-0000-0000F38F0000}"/>
    <cellStyle name="Normal 5 4 2 3 3 2" xfId="34696" xr:uid="{00000000-0005-0000-0000-0000F48F0000}"/>
    <cellStyle name="Normal 5 4 2 3 4" xfId="29552" xr:uid="{00000000-0005-0000-0000-0000F58F0000}"/>
    <cellStyle name="Normal 5 4 2 4" xfId="20620" xr:uid="{00000000-0005-0000-0000-0000F68F0000}"/>
    <cellStyle name="Normal 5 4 2 4 2" xfId="25802" xr:uid="{00000000-0005-0000-0000-0000F78F0000}"/>
    <cellStyle name="Normal 5 4 2 4 2 2" xfId="35923" xr:uid="{00000000-0005-0000-0000-0000F88F0000}"/>
    <cellStyle name="Normal 5 4 2 4 3" xfId="30827" xr:uid="{00000000-0005-0000-0000-0000F98F0000}"/>
    <cellStyle name="Normal 5 4 2 5" xfId="23702" xr:uid="{00000000-0005-0000-0000-0000FA8F0000}"/>
    <cellStyle name="Normal 5 4 2 5 2" xfId="33855" xr:uid="{00000000-0005-0000-0000-0000FB8F0000}"/>
    <cellStyle name="Normal 5 4 2 6" xfId="27918" xr:uid="{00000000-0005-0000-0000-0000FC8F0000}"/>
    <cellStyle name="Normal 5 4 2 7" xfId="45744" xr:uid="{00000000-0005-0000-0000-0000FD8F0000}"/>
    <cellStyle name="Normal 5 4 3" xfId="3129" xr:uid="{00000000-0005-0000-0000-0000FE8F0000}"/>
    <cellStyle name="Normal 5 4 3 2" xfId="19676" xr:uid="{00000000-0005-0000-0000-0000FF8F0000}"/>
    <cellStyle name="Normal 5 4 3 2 2" xfId="22605" xr:uid="{00000000-0005-0000-0000-000000900000}"/>
    <cellStyle name="Normal 5 4 3 2 2 2" xfId="26992" xr:uid="{00000000-0005-0000-0000-000001900000}"/>
    <cellStyle name="Normal 5 4 3 2 2 2 2" xfId="37112" xr:uid="{00000000-0005-0000-0000-000002900000}"/>
    <cellStyle name="Normal 5 4 3 2 2 3" xfId="32780" xr:uid="{00000000-0005-0000-0000-000003900000}"/>
    <cellStyle name="Normal 5 4 3 2 3" xfId="24917" xr:uid="{00000000-0005-0000-0000-000004900000}"/>
    <cellStyle name="Normal 5 4 3 2 3 2" xfId="35047" xr:uid="{00000000-0005-0000-0000-000005900000}"/>
    <cellStyle name="Normal 5 4 3 2 4" xfId="29904" xr:uid="{00000000-0005-0000-0000-000006900000}"/>
    <cellStyle name="Normal 5 4 3 3" xfId="20621" xr:uid="{00000000-0005-0000-0000-000007900000}"/>
    <cellStyle name="Normal 5 4 3 3 2" xfId="25803" xr:uid="{00000000-0005-0000-0000-000008900000}"/>
    <cellStyle name="Normal 5 4 3 3 2 2" xfId="35924" xr:uid="{00000000-0005-0000-0000-000009900000}"/>
    <cellStyle name="Normal 5 4 3 3 3" xfId="30828" xr:uid="{00000000-0005-0000-0000-00000A900000}"/>
    <cellStyle name="Normal 5 4 3 4" xfId="23703" xr:uid="{00000000-0005-0000-0000-00000B900000}"/>
    <cellStyle name="Normal 5 4 3 4 2" xfId="33856" xr:uid="{00000000-0005-0000-0000-00000C900000}"/>
    <cellStyle name="Normal 5 4 3 5" xfId="27919" xr:uid="{00000000-0005-0000-0000-00000D900000}"/>
    <cellStyle name="Normal 5 4 3 6" xfId="46053" xr:uid="{00000000-0005-0000-0000-00000E900000}"/>
    <cellStyle name="Normal 5 4 4" xfId="3696" xr:uid="{00000000-0005-0000-0000-00000F900000}"/>
    <cellStyle name="Normal 5 4 4 2" xfId="19495" xr:uid="{00000000-0005-0000-0000-000010900000}"/>
    <cellStyle name="Normal 5 4 4 2 2" xfId="22424" xr:uid="{00000000-0005-0000-0000-000011900000}"/>
    <cellStyle name="Normal 5 4 4 2 2 2" xfId="26811" xr:uid="{00000000-0005-0000-0000-000012900000}"/>
    <cellStyle name="Normal 5 4 4 2 2 2 2" xfId="36931" xr:uid="{00000000-0005-0000-0000-000013900000}"/>
    <cellStyle name="Normal 5 4 4 2 2 3" xfId="32599" xr:uid="{00000000-0005-0000-0000-000014900000}"/>
    <cellStyle name="Normal 5 4 4 2 3" xfId="24736" xr:uid="{00000000-0005-0000-0000-000015900000}"/>
    <cellStyle name="Normal 5 4 4 2 3 2" xfId="34866" xr:uid="{00000000-0005-0000-0000-000016900000}"/>
    <cellStyle name="Normal 5 4 4 2 4" xfId="29723" xr:uid="{00000000-0005-0000-0000-000017900000}"/>
    <cellStyle name="Normal 5 4 4 3" xfId="21101" xr:uid="{00000000-0005-0000-0000-000018900000}"/>
    <cellStyle name="Normal 5 4 4 3 2" xfId="26282" xr:uid="{00000000-0005-0000-0000-000019900000}"/>
    <cellStyle name="Normal 5 4 4 3 2 2" xfId="36403" xr:uid="{00000000-0005-0000-0000-00001A900000}"/>
    <cellStyle name="Normal 5 4 4 3 3" xfId="31307" xr:uid="{00000000-0005-0000-0000-00001B900000}"/>
    <cellStyle name="Normal 5 4 4 4" xfId="24189" xr:uid="{00000000-0005-0000-0000-00001C900000}"/>
    <cellStyle name="Normal 5 4 4 4 2" xfId="34336" xr:uid="{00000000-0005-0000-0000-00001D900000}"/>
    <cellStyle name="Normal 5 4 4 5" xfId="28413" xr:uid="{00000000-0005-0000-0000-00001E900000}"/>
    <cellStyle name="Normal 5 4 5" xfId="3697" xr:uid="{00000000-0005-0000-0000-00001F900000}"/>
    <cellStyle name="Normal 5 4 5 2" xfId="20022" xr:uid="{00000000-0005-0000-0000-000020900000}"/>
    <cellStyle name="Normal 5 4 5 2 2" xfId="22951" xr:uid="{00000000-0005-0000-0000-000021900000}"/>
    <cellStyle name="Normal 5 4 5 2 2 2" xfId="27338" xr:uid="{00000000-0005-0000-0000-000022900000}"/>
    <cellStyle name="Normal 5 4 5 2 2 2 2" xfId="37458" xr:uid="{00000000-0005-0000-0000-000023900000}"/>
    <cellStyle name="Normal 5 4 5 2 2 3" xfId="33126" xr:uid="{00000000-0005-0000-0000-000024900000}"/>
    <cellStyle name="Normal 5 4 5 2 3" xfId="25263" xr:uid="{00000000-0005-0000-0000-000025900000}"/>
    <cellStyle name="Normal 5 4 5 2 3 2" xfId="35393" xr:uid="{00000000-0005-0000-0000-000026900000}"/>
    <cellStyle name="Normal 5 4 5 2 4" xfId="30250" xr:uid="{00000000-0005-0000-0000-000027900000}"/>
    <cellStyle name="Normal 5 4 5 3" xfId="21102" xr:uid="{00000000-0005-0000-0000-000028900000}"/>
    <cellStyle name="Normal 5 4 5 3 2" xfId="26283" xr:uid="{00000000-0005-0000-0000-000029900000}"/>
    <cellStyle name="Normal 5 4 5 3 2 2" xfId="36404" xr:uid="{00000000-0005-0000-0000-00002A900000}"/>
    <cellStyle name="Normal 5 4 5 3 3" xfId="31308" xr:uid="{00000000-0005-0000-0000-00002B900000}"/>
    <cellStyle name="Normal 5 4 5 4" xfId="24190" xr:uid="{00000000-0005-0000-0000-00002C900000}"/>
    <cellStyle name="Normal 5 4 5 4 2" xfId="34337" xr:uid="{00000000-0005-0000-0000-00002D900000}"/>
    <cellStyle name="Normal 5 4 5 5" xfId="28414" xr:uid="{00000000-0005-0000-0000-00002E900000}"/>
    <cellStyle name="Normal 5 4 6" xfId="19143" xr:uid="{00000000-0005-0000-0000-00002F900000}"/>
    <cellStyle name="Normal 5 4 6 2" xfId="22085" xr:uid="{00000000-0005-0000-0000-000030900000}"/>
    <cellStyle name="Normal 5 4 6 2 2" xfId="26474" xr:uid="{00000000-0005-0000-0000-000031900000}"/>
    <cellStyle name="Normal 5 4 6 2 2 2" xfId="36594" xr:uid="{00000000-0005-0000-0000-000032900000}"/>
    <cellStyle name="Normal 5 4 6 2 3" xfId="32261" xr:uid="{00000000-0005-0000-0000-000033900000}"/>
    <cellStyle name="Normal 5 4 6 3" xfId="24397" xr:uid="{00000000-0005-0000-0000-000034900000}"/>
    <cellStyle name="Normal 5 4 6 3 2" xfId="34528" xr:uid="{00000000-0005-0000-0000-000035900000}"/>
    <cellStyle name="Normal 5 4 6 4" xfId="29379" xr:uid="{00000000-0005-0000-0000-000036900000}"/>
    <cellStyle name="Normal 5 4 7" xfId="20258" xr:uid="{00000000-0005-0000-0000-000037900000}"/>
    <cellStyle name="Normal 5 4 7 2" xfId="25440" xr:uid="{00000000-0005-0000-0000-000038900000}"/>
    <cellStyle name="Normal 5 4 7 2 2" xfId="35561" xr:uid="{00000000-0005-0000-0000-000039900000}"/>
    <cellStyle name="Normal 5 4 7 3" xfId="30465" xr:uid="{00000000-0005-0000-0000-00003A900000}"/>
    <cellStyle name="Normal 5 4 8" xfId="23164" xr:uid="{00000000-0005-0000-0000-00003B900000}"/>
    <cellStyle name="Normal 5 4 8 2" xfId="33329" xr:uid="{00000000-0005-0000-0000-00003C900000}"/>
    <cellStyle name="Normal 5 4 9" xfId="23328" xr:uid="{00000000-0005-0000-0000-00003D900000}"/>
    <cellStyle name="Normal 5 4 9 2" xfId="33492" xr:uid="{00000000-0005-0000-0000-00003E900000}"/>
    <cellStyle name="Normal 5 5" xfId="2393" xr:uid="{00000000-0005-0000-0000-00003F900000}"/>
    <cellStyle name="Normal 5 5 10" xfId="27537" xr:uid="{00000000-0005-0000-0000-000040900000}"/>
    <cellStyle name="Normal 5 5 11" xfId="37678" xr:uid="{00000000-0005-0000-0000-000041900000}"/>
    <cellStyle name="Normal 5 5 12" xfId="37863" xr:uid="{00000000-0005-0000-0000-000042900000}"/>
    <cellStyle name="Normal 5 5 13" xfId="41839" xr:uid="{00000000-0005-0000-0000-000043900000}"/>
    <cellStyle name="Normal 5 5 2" xfId="3130" xr:uid="{00000000-0005-0000-0000-000044900000}"/>
    <cellStyle name="Normal 5 5 2 2" xfId="3698" xr:uid="{00000000-0005-0000-0000-000045900000}"/>
    <cellStyle name="Normal 5 5 2 2 2" xfId="19852" xr:uid="{00000000-0005-0000-0000-000046900000}"/>
    <cellStyle name="Normal 5 5 2 2 2 2" xfId="22781" xr:uid="{00000000-0005-0000-0000-000047900000}"/>
    <cellStyle name="Normal 5 5 2 2 2 2 2" xfId="27168" xr:uid="{00000000-0005-0000-0000-000048900000}"/>
    <cellStyle name="Normal 5 5 2 2 2 2 2 2" xfId="37288" xr:uid="{00000000-0005-0000-0000-000049900000}"/>
    <cellStyle name="Normal 5 5 2 2 2 2 3" xfId="32956" xr:uid="{00000000-0005-0000-0000-00004A900000}"/>
    <cellStyle name="Normal 5 5 2 2 2 3" xfId="25093" xr:uid="{00000000-0005-0000-0000-00004B900000}"/>
    <cellStyle name="Normal 5 5 2 2 2 3 2" xfId="35223" xr:uid="{00000000-0005-0000-0000-00004C900000}"/>
    <cellStyle name="Normal 5 5 2 2 2 4" xfId="30080" xr:uid="{00000000-0005-0000-0000-00004D900000}"/>
    <cellStyle name="Normal 5 5 2 2 3" xfId="21103" xr:uid="{00000000-0005-0000-0000-00004E900000}"/>
    <cellStyle name="Normal 5 5 2 2 3 2" xfId="26284" xr:uid="{00000000-0005-0000-0000-00004F900000}"/>
    <cellStyle name="Normal 5 5 2 2 3 2 2" xfId="36405" xr:uid="{00000000-0005-0000-0000-000050900000}"/>
    <cellStyle name="Normal 5 5 2 2 3 3" xfId="31309" xr:uid="{00000000-0005-0000-0000-000051900000}"/>
    <cellStyle name="Normal 5 5 2 2 4" xfId="24191" xr:uid="{00000000-0005-0000-0000-000052900000}"/>
    <cellStyle name="Normal 5 5 2 2 4 2" xfId="34338" xr:uid="{00000000-0005-0000-0000-000053900000}"/>
    <cellStyle name="Normal 5 5 2 2 5" xfId="28415" xr:uid="{00000000-0005-0000-0000-000054900000}"/>
    <cellStyle name="Normal 5 5 2 3" xfId="19324" xr:uid="{00000000-0005-0000-0000-000055900000}"/>
    <cellStyle name="Normal 5 5 2 3 2" xfId="22255" xr:uid="{00000000-0005-0000-0000-000056900000}"/>
    <cellStyle name="Normal 5 5 2 3 2 2" xfId="26642" xr:uid="{00000000-0005-0000-0000-000057900000}"/>
    <cellStyle name="Normal 5 5 2 3 2 2 2" xfId="36762" xr:uid="{00000000-0005-0000-0000-000058900000}"/>
    <cellStyle name="Normal 5 5 2 3 2 3" xfId="32430" xr:uid="{00000000-0005-0000-0000-000059900000}"/>
    <cellStyle name="Normal 5 5 2 3 3" xfId="24567" xr:uid="{00000000-0005-0000-0000-00005A900000}"/>
    <cellStyle name="Normal 5 5 2 3 3 2" xfId="34697" xr:uid="{00000000-0005-0000-0000-00005B900000}"/>
    <cellStyle name="Normal 5 5 2 3 4" xfId="29553" xr:uid="{00000000-0005-0000-0000-00005C900000}"/>
    <cellStyle name="Normal 5 5 2 4" xfId="20622" xr:uid="{00000000-0005-0000-0000-00005D900000}"/>
    <cellStyle name="Normal 5 5 2 4 2" xfId="25804" xr:uid="{00000000-0005-0000-0000-00005E900000}"/>
    <cellStyle name="Normal 5 5 2 4 2 2" xfId="35925" xr:uid="{00000000-0005-0000-0000-00005F900000}"/>
    <cellStyle name="Normal 5 5 2 4 3" xfId="30829" xr:uid="{00000000-0005-0000-0000-000060900000}"/>
    <cellStyle name="Normal 5 5 2 5" xfId="23704" xr:uid="{00000000-0005-0000-0000-000061900000}"/>
    <cellStyle name="Normal 5 5 2 5 2" xfId="33857" xr:uid="{00000000-0005-0000-0000-000062900000}"/>
    <cellStyle name="Normal 5 5 2 6" xfId="27920" xr:uid="{00000000-0005-0000-0000-000063900000}"/>
    <cellStyle name="Normal 5 5 2 7" xfId="45745" xr:uid="{00000000-0005-0000-0000-000064900000}"/>
    <cellStyle name="Normal 5 5 3" xfId="3131" xr:uid="{00000000-0005-0000-0000-000065900000}"/>
    <cellStyle name="Normal 5 5 3 2" xfId="19677" xr:uid="{00000000-0005-0000-0000-000066900000}"/>
    <cellStyle name="Normal 5 5 3 2 2" xfId="22606" xr:uid="{00000000-0005-0000-0000-000067900000}"/>
    <cellStyle name="Normal 5 5 3 2 2 2" xfId="26993" xr:uid="{00000000-0005-0000-0000-000068900000}"/>
    <cellStyle name="Normal 5 5 3 2 2 2 2" xfId="37113" xr:uid="{00000000-0005-0000-0000-000069900000}"/>
    <cellStyle name="Normal 5 5 3 2 2 3" xfId="32781" xr:uid="{00000000-0005-0000-0000-00006A900000}"/>
    <cellStyle name="Normal 5 5 3 2 3" xfId="24918" xr:uid="{00000000-0005-0000-0000-00006B900000}"/>
    <cellStyle name="Normal 5 5 3 2 3 2" xfId="35048" xr:uid="{00000000-0005-0000-0000-00006C900000}"/>
    <cellStyle name="Normal 5 5 3 2 4" xfId="29905" xr:uid="{00000000-0005-0000-0000-00006D900000}"/>
    <cellStyle name="Normal 5 5 3 3" xfId="20623" xr:uid="{00000000-0005-0000-0000-00006E900000}"/>
    <cellStyle name="Normal 5 5 3 3 2" xfId="25805" xr:uid="{00000000-0005-0000-0000-00006F900000}"/>
    <cellStyle name="Normal 5 5 3 3 2 2" xfId="35926" xr:uid="{00000000-0005-0000-0000-000070900000}"/>
    <cellStyle name="Normal 5 5 3 3 3" xfId="30830" xr:uid="{00000000-0005-0000-0000-000071900000}"/>
    <cellStyle name="Normal 5 5 3 4" xfId="23705" xr:uid="{00000000-0005-0000-0000-000072900000}"/>
    <cellStyle name="Normal 5 5 3 4 2" xfId="33858" xr:uid="{00000000-0005-0000-0000-000073900000}"/>
    <cellStyle name="Normal 5 5 3 5" xfId="27921" xr:uid="{00000000-0005-0000-0000-000074900000}"/>
    <cellStyle name="Normal 5 5 3 6" xfId="46054" xr:uid="{00000000-0005-0000-0000-000075900000}"/>
    <cellStyle name="Normal 5 5 4" xfId="3699" xr:uid="{00000000-0005-0000-0000-000076900000}"/>
    <cellStyle name="Normal 5 5 4 2" xfId="19496" xr:uid="{00000000-0005-0000-0000-000077900000}"/>
    <cellStyle name="Normal 5 5 4 2 2" xfId="22425" xr:uid="{00000000-0005-0000-0000-000078900000}"/>
    <cellStyle name="Normal 5 5 4 2 2 2" xfId="26812" xr:uid="{00000000-0005-0000-0000-000079900000}"/>
    <cellStyle name="Normal 5 5 4 2 2 2 2" xfId="36932" xr:uid="{00000000-0005-0000-0000-00007A900000}"/>
    <cellStyle name="Normal 5 5 4 2 2 3" xfId="32600" xr:uid="{00000000-0005-0000-0000-00007B900000}"/>
    <cellStyle name="Normal 5 5 4 2 3" xfId="24737" xr:uid="{00000000-0005-0000-0000-00007C900000}"/>
    <cellStyle name="Normal 5 5 4 2 3 2" xfId="34867" xr:uid="{00000000-0005-0000-0000-00007D900000}"/>
    <cellStyle name="Normal 5 5 4 2 4" xfId="29724" xr:uid="{00000000-0005-0000-0000-00007E900000}"/>
    <cellStyle name="Normal 5 5 4 3" xfId="21104" xr:uid="{00000000-0005-0000-0000-00007F900000}"/>
    <cellStyle name="Normal 5 5 4 3 2" xfId="26285" xr:uid="{00000000-0005-0000-0000-000080900000}"/>
    <cellStyle name="Normal 5 5 4 3 2 2" xfId="36406" xr:uid="{00000000-0005-0000-0000-000081900000}"/>
    <cellStyle name="Normal 5 5 4 3 3" xfId="31310" xr:uid="{00000000-0005-0000-0000-000082900000}"/>
    <cellStyle name="Normal 5 5 4 4" xfId="24192" xr:uid="{00000000-0005-0000-0000-000083900000}"/>
    <cellStyle name="Normal 5 5 4 4 2" xfId="34339" xr:uid="{00000000-0005-0000-0000-000084900000}"/>
    <cellStyle name="Normal 5 5 4 5" xfId="28416" xr:uid="{00000000-0005-0000-0000-000085900000}"/>
    <cellStyle name="Normal 5 5 5" xfId="3700" xr:uid="{00000000-0005-0000-0000-000086900000}"/>
    <cellStyle name="Normal 5 5 5 2" xfId="20023" xr:uid="{00000000-0005-0000-0000-000087900000}"/>
    <cellStyle name="Normal 5 5 5 2 2" xfId="22952" xr:uid="{00000000-0005-0000-0000-000088900000}"/>
    <cellStyle name="Normal 5 5 5 2 2 2" xfId="27339" xr:uid="{00000000-0005-0000-0000-000089900000}"/>
    <cellStyle name="Normal 5 5 5 2 2 2 2" xfId="37459" xr:uid="{00000000-0005-0000-0000-00008A900000}"/>
    <cellStyle name="Normal 5 5 5 2 2 3" xfId="33127" xr:uid="{00000000-0005-0000-0000-00008B900000}"/>
    <cellStyle name="Normal 5 5 5 2 3" xfId="25264" xr:uid="{00000000-0005-0000-0000-00008C900000}"/>
    <cellStyle name="Normal 5 5 5 2 3 2" xfId="35394" xr:uid="{00000000-0005-0000-0000-00008D900000}"/>
    <cellStyle name="Normal 5 5 5 2 4" xfId="30251" xr:uid="{00000000-0005-0000-0000-00008E900000}"/>
    <cellStyle name="Normal 5 5 5 3" xfId="21105" xr:uid="{00000000-0005-0000-0000-00008F900000}"/>
    <cellStyle name="Normal 5 5 5 3 2" xfId="26286" xr:uid="{00000000-0005-0000-0000-000090900000}"/>
    <cellStyle name="Normal 5 5 5 3 2 2" xfId="36407" xr:uid="{00000000-0005-0000-0000-000091900000}"/>
    <cellStyle name="Normal 5 5 5 3 3" xfId="31311" xr:uid="{00000000-0005-0000-0000-000092900000}"/>
    <cellStyle name="Normal 5 5 5 4" xfId="24193" xr:uid="{00000000-0005-0000-0000-000093900000}"/>
    <cellStyle name="Normal 5 5 5 4 2" xfId="34340" xr:uid="{00000000-0005-0000-0000-000094900000}"/>
    <cellStyle name="Normal 5 5 5 5" xfId="28417" xr:uid="{00000000-0005-0000-0000-000095900000}"/>
    <cellStyle name="Normal 5 5 6" xfId="19144" xr:uid="{00000000-0005-0000-0000-000096900000}"/>
    <cellStyle name="Normal 5 5 6 2" xfId="22086" xr:uid="{00000000-0005-0000-0000-000097900000}"/>
    <cellStyle name="Normal 5 5 6 2 2" xfId="26475" xr:uid="{00000000-0005-0000-0000-000098900000}"/>
    <cellStyle name="Normal 5 5 6 2 2 2" xfId="36595" xr:uid="{00000000-0005-0000-0000-000099900000}"/>
    <cellStyle name="Normal 5 5 6 2 3" xfId="32262" xr:uid="{00000000-0005-0000-0000-00009A900000}"/>
    <cellStyle name="Normal 5 5 6 3" xfId="24398" xr:uid="{00000000-0005-0000-0000-00009B900000}"/>
    <cellStyle name="Normal 5 5 6 3 2" xfId="34529" xr:uid="{00000000-0005-0000-0000-00009C900000}"/>
    <cellStyle name="Normal 5 5 6 4" xfId="29380" xr:uid="{00000000-0005-0000-0000-00009D900000}"/>
    <cellStyle name="Normal 5 5 7" xfId="20259" xr:uid="{00000000-0005-0000-0000-00009E900000}"/>
    <cellStyle name="Normal 5 5 7 2" xfId="25441" xr:uid="{00000000-0005-0000-0000-00009F900000}"/>
    <cellStyle name="Normal 5 5 7 2 2" xfId="35562" xr:uid="{00000000-0005-0000-0000-0000A0900000}"/>
    <cellStyle name="Normal 5 5 7 3" xfId="30466" xr:uid="{00000000-0005-0000-0000-0000A1900000}"/>
    <cellStyle name="Normal 5 5 8" xfId="23165" xr:uid="{00000000-0005-0000-0000-0000A2900000}"/>
    <cellStyle name="Normal 5 5 8 2" xfId="33330" xr:uid="{00000000-0005-0000-0000-0000A3900000}"/>
    <cellStyle name="Normal 5 5 9" xfId="23329" xr:uid="{00000000-0005-0000-0000-0000A4900000}"/>
    <cellStyle name="Normal 5 5 9 2" xfId="33493" xr:uid="{00000000-0005-0000-0000-0000A5900000}"/>
    <cellStyle name="Normal 5 6" xfId="2394" xr:uid="{00000000-0005-0000-0000-0000A6900000}"/>
    <cellStyle name="Normal 5 6 10" xfId="27538" xr:uid="{00000000-0005-0000-0000-0000A7900000}"/>
    <cellStyle name="Normal 5 6 11" xfId="37679" xr:uid="{00000000-0005-0000-0000-0000A8900000}"/>
    <cellStyle name="Normal 5 6 12" xfId="37864" xr:uid="{00000000-0005-0000-0000-0000A9900000}"/>
    <cellStyle name="Normal 5 6 13" xfId="41840" xr:uid="{00000000-0005-0000-0000-0000AA900000}"/>
    <cellStyle name="Normal 5 6 2" xfId="3132" xr:uid="{00000000-0005-0000-0000-0000AB900000}"/>
    <cellStyle name="Normal 5 6 2 2" xfId="3701" xr:uid="{00000000-0005-0000-0000-0000AC900000}"/>
    <cellStyle name="Normal 5 6 2 2 2" xfId="19853" xr:uid="{00000000-0005-0000-0000-0000AD900000}"/>
    <cellStyle name="Normal 5 6 2 2 2 2" xfId="22782" xr:uid="{00000000-0005-0000-0000-0000AE900000}"/>
    <cellStyle name="Normal 5 6 2 2 2 2 2" xfId="27169" xr:uid="{00000000-0005-0000-0000-0000AF900000}"/>
    <cellStyle name="Normal 5 6 2 2 2 2 2 2" xfId="37289" xr:uid="{00000000-0005-0000-0000-0000B0900000}"/>
    <cellStyle name="Normal 5 6 2 2 2 2 3" xfId="32957" xr:uid="{00000000-0005-0000-0000-0000B1900000}"/>
    <cellStyle name="Normal 5 6 2 2 2 3" xfId="25094" xr:uid="{00000000-0005-0000-0000-0000B2900000}"/>
    <cellStyle name="Normal 5 6 2 2 2 3 2" xfId="35224" xr:uid="{00000000-0005-0000-0000-0000B3900000}"/>
    <cellStyle name="Normal 5 6 2 2 2 4" xfId="30081" xr:uid="{00000000-0005-0000-0000-0000B4900000}"/>
    <cellStyle name="Normal 5 6 2 2 3" xfId="21106" xr:uid="{00000000-0005-0000-0000-0000B5900000}"/>
    <cellStyle name="Normal 5 6 2 2 3 2" xfId="26287" xr:uid="{00000000-0005-0000-0000-0000B6900000}"/>
    <cellStyle name="Normal 5 6 2 2 3 2 2" xfId="36408" xr:uid="{00000000-0005-0000-0000-0000B7900000}"/>
    <cellStyle name="Normal 5 6 2 2 3 3" xfId="31312" xr:uid="{00000000-0005-0000-0000-0000B8900000}"/>
    <cellStyle name="Normal 5 6 2 2 4" xfId="24194" xr:uid="{00000000-0005-0000-0000-0000B9900000}"/>
    <cellStyle name="Normal 5 6 2 2 4 2" xfId="34341" xr:uid="{00000000-0005-0000-0000-0000BA900000}"/>
    <cellStyle name="Normal 5 6 2 2 5" xfId="28418" xr:uid="{00000000-0005-0000-0000-0000BB900000}"/>
    <cellStyle name="Normal 5 6 2 3" xfId="19325" xr:uid="{00000000-0005-0000-0000-0000BC900000}"/>
    <cellStyle name="Normal 5 6 2 3 2" xfId="22256" xr:uid="{00000000-0005-0000-0000-0000BD900000}"/>
    <cellStyle name="Normal 5 6 2 3 2 2" xfId="26643" xr:uid="{00000000-0005-0000-0000-0000BE900000}"/>
    <cellStyle name="Normal 5 6 2 3 2 2 2" xfId="36763" xr:uid="{00000000-0005-0000-0000-0000BF900000}"/>
    <cellStyle name="Normal 5 6 2 3 2 3" xfId="32431" xr:uid="{00000000-0005-0000-0000-0000C0900000}"/>
    <cellStyle name="Normal 5 6 2 3 3" xfId="24568" xr:uid="{00000000-0005-0000-0000-0000C1900000}"/>
    <cellStyle name="Normal 5 6 2 3 3 2" xfId="34698" xr:uid="{00000000-0005-0000-0000-0000C2900000}"/>
    <cellStyle name="Normal 5 6 2 3 4" xfId="29554" xr:uid="{00000000-0005-0000-0000-0000C3900000}"/>
    <cellStyle name="Normal 5 6 2 4" xfId="20624" xr:uid="{00000000-0005-0000-0000-0000C4900000}"/>
    <cellStyle name="Normal 5 6 2 4 2" xfId="25806" xr:uid="{00000000-0005-0000-0000-0000C5900000}"/>
    <cellStyle name="Normal 5 6 2 4 2 2" xfId="35927" xr:uid="{00000000-0005-0000-0000-0000C6900000}"/>
    <cellStyle name="Normal 5 6 2 4 3" xfId="30831" xr:uid="{00000000-0005-0000-0000-0000C7900000}"/>
    <cellStyle name="Normal 5 6 2 5" xfId="23706" xr:uid="{00000000-0005-0000-0000-0000C8900000}"/>
    <cellStyle name="Normal 5 6 2 5 2" xfId="33859" xr:uid="{00000000-0005-0000-0000-0000C9900000}"/>
    <cellStyle name="Normal 5 6 2 6" xfId="27922" xr:uid="{00000000-0005-0000-0000-0000CA900000}"/>
    <cellStyle name="Normal 5 6 2 7" xfId="45746" xr:uid="{00000000-0005-0000-0000-0000CB900000}"/>
    <cellStyle name="Normal 5 6 3" xfId="3133" xr:uid="{00000000-0005-0000-0000-0000CC900000}"/>
    <cellStyle name="Normal 5 6 3 2" xfId="19678" xr:uid="{00000000-0005-0000-0000-0000CD900000}"/>
    <cellStyle name="Normal 5 6 3 2 2" xfId="22607" xr:uid="{00000000-0005-0000-0000-0000CE900000}"/>
    <cellStyle name="Normal 5 6 3 2 2 2" xfId="26994" xr:uid="{00000000-0005-0000-0000-0000CF900000}"/>
    <cellStyle name="Normal 5 6 3 2 2 2 2" xfId="37114" xr:uid="{00000000-0005-0000-0000-0000D0900000}"/>
    <cellStyle name="Normal 5 6 3 2 2 3" xfId="32782" xr:uid="{00000000-0005-0000-0000-0000D1900000}"/>
    <cellStyle name="Normal 5 6 3 2 3" xfId="24919" xr:uid="{00000000-0005-0000-0000-0000D2900000}"/>
    <cellStyle name="Normal 5 6 3 2 3 2" xfId="35049" xr:uid="{00000000-0005-0000-0000-0000D3900000}"/>
    <cellStyle name="Normal 5 6 3 2 4" xfId="29906" xr:uid="{00000000-0005-0000-0000-0000D4900000}"/>
    <cellStyle name="Normal 5 6 3 3" xfId="20625" xr:uid="{00000000-0005-0000-0000-0000D5900000}"/>
    <cellStyle name="Normal 5 6 3 3 2" xfId="25807" xr:uid="{00000000-0005-0000-0000-0000D6900000}"/>
    <cellStyle name="Normal 5 6 3 3 2 2" xfId="35928" xr:uid="{00000000-0005-0000-0000-0000D7900000}"/>
    <cellStyle name="Normal 5 6 3 3 3" xfId="30832" xr:uid="{00000000-0005-0000-0000-0000D8900000}"/>
    <cellStyle name="Normal 5 6 3 4" xfId="23707" xr:uid="{00000000-0005-0000-0000-0000D9900000}"/>
    <cellStyle name="Normal 5 6 3 4 2" xfId="33860" xr:uid="{00000000-0005-0000-0000-0000DA900000}"/>
    <cellStyle name="Normal 5 6 3 5" xfId="27923" xr:uid="{00000000-0005-0000-0000-0000DB900000}"/>
    <cellStyle name="Normal 5 6 3 6" xfId="46055" xr:uid="{00000000-0005-0000-0000-0000DC900000}"/>
    <cellStyle name="Normal 5 6 4" xfId="3702" xr:uid="{00000000-0005-0000-0000-0000DD900000}"/>
    <cellStyle name="Normal 5 6 4 2" xfId="19497" xr:uid="{00000000-0005-0000-0000-0000DE900000}"/>
    <cellStyle name="Normal 5 6 4 2 2" xfId="22426" xr:uid="{00000000-0005-0000-0000-0000DF900000}"/>
    <cellStyle name="Normal 5 6 4 2 2 2" xfId="26813" xr:uid="{00000000-0005-0000-0000-0000E0900000}"/>
    <cellStyle name="Normal 5 6 4 2 2 2 2" xfId="36933" xr:uid="{00000000-0005-0000-0000-0000E1900000}"/>
    <cellStyle name="Normal 5 6 4 2 2 3" xfId="32601" xr:uid="{00000000-0005-0000-0000-0000E2900000}"/>
    <cellStyle name="Normal 5 6 4 2 3" xfId="24738" xr:uid="{00000000-0005-0000-0000-0000E3900000}"/>
    <cellStyle name="Normal 5 6 4 2 3 2" xfId="34868" xr:uid="{00000000-0005-0000-0000-0000E4900000}"/>
    <cellStyle name="Normal 5 6 4 2 4" xfId="29725" xr:uid="{00000000-0005-0000-0000-0000E5900000}"/>
    <cellStyle name="Normal 5 6 4 3" xfId="21107" xr:uid="{00000000-0005-0000-0000-0000E6900000}"/>
    <cellStyle name="Normal 5 6 4 3 2" xfId="26288" xr:uid="{00000000-0005-0000-0000-0000E7900000}"/>
    <cellStyle name="Normal 5 6 4 3 2 2" xfId="36409" xr:uid="{00000000-0005-0000-0000-0000E8900000}"/>
    <cellStyle name="Normal 5 6 4 3 3" xfId="31313" xr:uid="{00000000-0005-0000-0000-0000E9900000}"/>
    <cellStyle name="Normal 5 6 4 4" xfId="24195" xr:uid="{00000000-0005-0000-0000-0000EA900000}"/>
    <cellStyle name="Normal 5 6 4 4 2" xfId="34342" xr:uid="{00000000-0005-0000-0000-0000EB900000}"/>
    <cellStyle name="Normal 5 6 4 5" xfId="28419" xr:uid="{00000000-0005-0000-0000-0000EC900000}"/>
    <cellStyle name="Normal 5 6 5" xfId="3703" xr:uid="{00000000-0005-0000-0000-0000ED900000}"/>
    <cellStyle name="Normal 5 6 5 2" xfId="20024" xr:uid="{00000000-0005-0000-0000-0000EE900000}"/>
    <cellStyle name="Normal 5 6 5 2 2" xfId="22953" xr:uid="{00000000-0005-0000-0000-0000EF900000}"/>
    <cellStyle name="Normal 5 6 5 2 2 2" xfId="27340" xr:uid="{00000000-0005-0000-0000-0000F0900000}"/>
    <cellStyle name="Normal 5 6 5 2 2 2 2" xfId="37460" xr:uid="{00000000-0005-0000-0000-0000F1900000}"/>
    <cellStyle name="Normal 5 6 5 2 2 3" xfId="33128" xr:uid="{00000000-0005-0000-0000-0000F2900000}"/>
    <cellStyle name="Normal 5 6 5 2 3" xfId="25265" xr:uid="{00000000-0005-0000-0000-0000F3900000}"/>
    <cellStyle name="Normal 5 6 5 2 3 2" xfId="35395" xr:uid="{00000000-0005-0000-0000-0000F4900000}"/>
    <cellStyle name="Normal 5 6 5 2 4" xfId="30252" xr:uid="{00000000-0005-0000-0000-0000F5900000}"/>
    <cellStyle name="Normal 5 6 5 3" xfId="21108" xr:uid="{00000000-0005-0000-0000-0000F6900000}"/>
    <cellStyle name="Normal 5 6 5 3 2" xfId="26289" xr:uid="{00000000-0005-0000-0000-0000F7900000}"/>
    <cellStyle name="Normal 5 6 5 3 2 2" xfId="36410" xr:uid="{00000000-0005-0000-0000-0000F8900000}"/>
    <cellStyle name="Normal 5 6 5 3 3" xfId="31314" xr:uid="{00000000-0005-0000-0000-0000F9900000}"/>
    <cellStyle name="Normal 5 6 5 4" xfId="24196" xr:uid="{00000000-0005-0000-0000-0000FA900000}"/>
    <cellStyle name="Normal 5 6 5 4 2" xfId="34343" xr:uid="{00000000-0005-0000-0000-0000FB900000}"/>
    <cellStyle name="Normal 5 6 5 5" xfId="28420" xr:uid="{00000000-0005-0000-0000-0000FC900000}"/>
    <cellStyle name="Normal 5 6 6" xfId="19145" xr:uid="{00000000-0005-0000-0000-0000FD900000}"/>
    <cellStyle name="Normal 5 6 6 2" xfId="22087" xr:uid="{00000000-0005-0000-0000-0000FE900000}"/>
    <cellStyle name="Normal 5 6 6 2 2" xfId="26476" xr:uid="{00000000-0005-0000-0000-0000FF900000}"/>
    <cellStyle name="Normal 5 6 6 2 2 2" xfId="36596" xr:uid="{00000000-0005-0000-0000-000000910000}"/>
    <cellStyle name="Normal 5 6 6 2 3" xfId="32263" xr:uid="{00000000-0005-0000-0000-000001910000}"/>
    <cellStyle name="Normal 5 6 6 3" xfId="24399" xr:uid="{00000000-0005-0000-0000-000002910000}"/>
    <cellStyle name="Normal 5 6 6 3 2" xfId="34530" xr:uid="{00000000-0005-0000-0000-000003910000}"/>
    <cellStyle name="Normal 5 6 6 4" xfId="29381" xr:uid="{00000000-0005-0000-0000-000004910000}"/>
    <cellStyle name="Normal 5 6 7" xfId="20260" xr:uid="{00000000-0005-0000-0000-000005910000}"/>
    <cellStyle name="Normal 5 6 7 2" xfId="25442" xr:uid="{00000000-0005-0000-0000-000006910000}"/>
    <cellStyle name="Normal 5 6 7 2 2" xfId="35563" xr:uid="{00000000-0005-0000-0000-000007910000}"/>
    <cellStyle name="Normal 5 6 7 3" xfId="30467" xr:uid="{00000000-0005-0000-0000-000008910000}"/>
    <cellStyle name="Normal 5 6 8" xfId="23166" xr:uid="{00000000-0005-0000-0000-000009910000}"/>
    <cellStyle name="Normal 5 6 8 2" xfId="33331" xr:uid="{00000000-0005-0000-0000-00000A910000}"/>
    <cellStyle name="Normal 5 6 9" xfId="23330" xr:uid="{00000000-0005-0000-0000-00000B910000}"/>
    <cellStyle name="Normal 5 6 9 2" xfId="33494" xr:uid="{00000000-0005-0000-0000-00000C910000}"/>
    <cellStyle name="Normal 5 7" xfId="2395" xr:uid="{00000000-0005-0000-0000-00000D910000}"/>
    <cellStyle name="Normal 5 7 10" xfId="27539" xr:uid="{00000000-0005-0000-0000-00000E910000}"/>
    <cellStyle name="Normal 5 7 11" xfId="37680" xr:uid="{00000000-0005-0000-0000-00000F910000}"/>
    <cellStyle name="Normal 5 7 12" xfId="37865" xr:uid="{00000000-0005-0000-0000-000010910000}"/>
    <cellStyle name="Normal 5 7 13" xfId="41841" xr:uid="{00000000-0005-0000-0000-000011910000}"/>
    <cellStyle name="Normal 5 7 2" xfId="3134" xr:uid="{00000000-0005-0000-0000-000012910000}"/>
    <cellStyle name="Normal 5 7 2 2" xfId="3704" xr:uid="{00000000-0005-0000-0000-000013910000}"/>
    <cellStyle name="Normal 5 7 2 2 2" xfId="19854" xr:uid="{00000000-0005-0000-0000-000014910000}"/>
    <cellStyle name="Normal 5 7 2 2 2 2" xfId="22783" xr:uid="{00000000-0005-0000-0000-000015910000}"/>
    <cellStyle name="Normal 5 7 2 2 2 2 2" xfId="27170" xr:uid="{00000000-0005-0000-0000-000016910000}"/>
    <cellStyle name="Normal 5 7 2 2 2 2 2 2" xfId="37290" xr:uid="{00000000-0005-0000-0000-000017910000}"/>
    <cellStyle name="Normal 5 7 2 2 2 2 3" xfId="32958" xr:uid="{00000000-0005-0000-0000-000018910000}"/>
    <cellStyle name="Normal 5 7 2 2 2 3" xfId="25095" xr:uid="{00000000-0005-0000-0000-000019910000}"/>
    <cellStyle name="Normal 5 7 2 2 2 3 2" xfId="35225" xr:uid="{00000000-0005-0000-0000-00001A910000}"/>
    <cellStyle name="Normal 5 7 2 2 2 4" xfId="30082" xr:uid="{00000000-0005-0000-0000-00001B910000}"/>
    <cellStyle name="Normal 5 7 2 2 3" xfId="21109" xr:uid="{00000000-0005-0000-0000-00001C910000}"/>
    <cellStyle name="Normal 5 7 2 2 3 2" xfId="26290" xr:uid="{00000000-0005-0000-0000-00001D910000}"/>
    <cellStyle name="Normal 5 7 2 2 3 2 2" xfId="36411" xr:uid="{00000000-0005-0000-0000-00001E910000}"/>
    <cellStyle name="Normal 5 7 2 2 3 3" xfId="31315" xr:uid="{00000000-0005-0000-0000-00001F910000}"/>
    <cellStyle name="Normal 5 7 2 2 4" xfId="24197" xr:uid="{00000000-0005-0000-0000-000020910000}"/>
    <cellStyle name="Normal 5 7 2 2 4 2" xfId="34344" xr:uid="{00000000-0005-0000-0000-000021910000}"/>
    <cellStyle name="Normal 5 7 2 2 5" xfId="28421" xr:uid="{00000000-0005-0000-0000-000022910000}"/>
    <cellStyle name="Normal 5 7 2 3" xfId="19326" xr:uid="{00000000-0005-0000-0000-000023910000}"/>
    <cellStyle name="Normal 5 7 2 3 2" xfId="22257" xr:uid="{00000000-0005-0000-0000-000024910000}"/>
    <cellStyle name="Normal 5 7 2 3 2 2" xfId="26644" xr:uid="{00000000-0005-0000-0000-000025910000}"/>
    <cellStyle name="Normal 5 7 2 3 2 2 2" xfId="36764" xr:uid="{00000000-0005-0000-0000-000026910000}"/>
    <cellStyle name="Normal 5 7 2 3 2 3" xfId="32432" xr:uid="{00000000-0005-0000-0000-000027910000}"/>
    <cellStyle name="Normal 5 7 2 3 3" xfId="24569" xr:uid="{00000000-0005-0000-0000-000028910000}"/>
    <cellStyle name="Normal 5 7 2 3 3 2" xfId="34699" xr:uid="{00000000-0005-0000-0000-000029910000}"/>
    <cellStyle name="Normal 5 7 2 3 4" xfId="29555" xr:uid="{00000000-0005-0000-0000-00002A910000}"/>
    <cellStyle name="Normal 5 7 2 4" xfId="20626" xr:uid="{00000000-0005-0000-0000-00002B910000}"/>
    <cellStyle name="Normal 5 7 2 4 2" xfId="25808" xr:uid="{00000000-0005-0000-0000-00002C910000}"/>
    <cellStyle name="Normal 5 7 2 4 2 2" xfId="35929" xr:uid="{00000000-0005-0000-0000-00002D910000}"/>
    <cellStyle name="Normal 5 7 2 4 3" xfId="30833" xr:uid="{00000000-0005-0000-0000-00002E910000}"/>
    <cellStyle name="Normal 5 7 2 5" xfId="23708" xr:uid="{00000000-0005-0000-0000-00002F910000}"/>
    <cellStyle name="Normal 5 7 2 5 2" xfId="33861" xr:uid="{00000000-0005-0000-0000-000030910000}"/>
    <cellStyle name="Normal 5 7 2 6" xfId="27924" xr:uid="{00000000-0005-0000-0000-000031910000}"/>
    <cellStyle name="Normal 5 7 2 7" xfId="45747" xr:uid="{00000000-0005-0000-0000-000032910000}"/>
    <cellStyle name="Normal 5 7 3" xfId="3135" xr:uid="{00000000-0005-0000-0000-000033910000}"/>
    <cellStyle name="Normal 5 7 3 2" xfId="19679" xr:uid="{00000000-0005-0000-0000-000034910000}"/>
    <cellStyle name="Normal 5 7 3 2 2" xfId="22608" xr:uid="{00000000-0005-0000-0000-000035910000}"/>
    <cellStyle name="Normal 5 7 3 2 2 2" xfId="26995" xr:uid="{00000000-0005-0000-0000-000036910000}"/>
    <cellStyle name="Normal 5 7 3 2 2 2 2" xfId="37115" xr:uid="{00000000-0005-0000-0000-000037910000}"/>
    <cellStyle name="Normal 5 7 3 2 2 3" xfId="32783" xr:uid="{00000000-0005-0000-0000-000038910000}"/>
    <cellStyle name="Normal 5 7 3 2 3" xfId="24920" xr:uid="{00000000-0005-0000-0000-000039910000}"/>
    <cellStyle name="Normal 5 7 3 2 3 2" xfId="35050" xr:uid="{00000000-0005-0000-0000-00003A910000}"/>
    <cellStyle name="Normal 5 7 3 2 4" xfId="29907" xr:uid="{00000000-0005-0000-0000-00003B910000}"/>
    <cellStyle name="Normal 5 7 3 3" xfId="20627" xr:uid="{00000000-0005-0000-0000-00003C910000}"/>
    <cellStyle name="Normal 5 7 3 3 2" xfId="25809" xr:uid="{00000000-0005-0000-0000-00003D910000}"/>
    <cellStyle name="Normal 5 7 3 3 2 2" xfId="35930" xr:uid="{00000000-0005-0000-0000-00003E910000}"/>
    <cellStyle name="Normal 5 7 3 3 3" xfId="30834" xr:uid="{00000000-0005-0000-0000-00003F910000}"/>
    <cellStyle name="Normal 5 7 3 4" xfId="23709" xr:uid="{00000000-0005-0000-0000-000040910000}"/>
    <cellStyle name="Normal 5 7 3 4 2" xfId="33862" xr:uid="{00000000-0005-0000-0000-000041910000}"/>
    <cellStyle name="Normal 5 7 3 5" xfId="27925" xr:uid="{00000000-0005-0000-0000-000042910000}"/>
    <cellStyle name="Normal 5 7 3 6" xfId="46056" xr:uid="{00000000-0005-0000-0000-000043910000}"/>
    <cellStyle name="Normal 5 7 4" xfId="3705" xr:uid="{00000000-0005-0000-0000-000044910000}"/>
    <cellStyle name="Normal 5 7 4 2" xfId="19498" xr:uid="{00000000-0005-0000-0000-000045910000}"/>
    <cellStyle name="Normal 5 7 4 2 2" xfId="22427" xr:uid="{00000000-0005-0000-0000-000046910000}"/>
    <cellStyle name="Normal 5 7 4 2 2 2" xfId="26814" xr:uid="{00000000-0005-0000-0000-000047910000}"/>
    <cellStyle name="Normal 5 7 4 2 2 2 2" xfId="36934" xr:uid="{00000000-0005-0000-0000-000048910000}"/>
    <cellStyle name="Normal 5 7 4 2 2 3" xfId="32602" xr:uid="{00000000-0005-0000-0000-000049910000}"/>
    <cellStyle name="Normal 5 7 4 2 3" xfId="24739" xr:uid="{00000000-0005-0000-0000-00004A910000}"/>
    <cellStyle name="Normal 5 7 4 2 3 2" xfId="34869" xr:uid="{00000000-0005-0000-0000-00004B910000}"/>
    <cellStyle name="Normal 5 7 4 2 4" xfId="29726" xr:uid="{00000000-0005-0000-0000-00004C910000}"/>
    <cellStyle name="Normal 5 7 4 3" xfId="21110" xr:uid="{00000000-0005-0000-0000-00004D910000}"/>
    <cellStyle name="Normal 5 7 4 3 2" xfId="26291" xr:uid="{00000000-0005-0000-0000-00004E910000}"/>
    <cellStyle name="Normal 5 7 4 3 2 2" xfId="36412" xr:uid="{00000000-0005-0000-0000-00004F910000}"/>
    <cellStyle name="Normal 5 7 4 3 3" xfId="31316" xr:uid="{00000000-0005-0000-0000-000050910000}"/>
    <cellStyle name="Normal 5 7 4 4" xfId="24198" xr:uid="{00000000-0005-0000-0000-000051910000}"/>
    <cellStyle name="Normal 5 7 4 4 2" xfId="34345" xr:uid="{00000000-0005-0000-0000-000052910000}"/>
    <cellStyle name="Normal 5 7 4 5" xfId="28422" xr:uid="{00000000-0005-0000-0000-000053910000}"/>
    <cellStyle name="Normal 5 7 5" xfId="3706" xr:uid="{00000000-0005-0000-0000-000054910000}"/>
    <cellStyle name="Normal 5 7 5 2" xfId="20025" xr:uid="{00000000-0005-0000-0000-000055910000}"/>
    <cellStyle name="Normal 5 7 5 2 2" xfId="22954" xr:uid="{00000000-0005-0000-0000-000056910000}"/>
    <cellStyle name="Normal 5 7 5 2 2 2" xfId="27341" xr:uid="{00000000-0005-0000-0000-000057910000}"/>
    <cellStyle name="Normal 5 7 5 2 2 2 2" xfId="37461" xr:uid="{00000000-0005-0000-0000-000058910000}"/>
    <cellStyle name="Normal 5 7 5 2 2 3" xfId="33129" xr:uid="{00000000-0005-0000-0000-000059910000}"/>
    <cellStyle name="Normal 5 7 5 2 3" xfId="25266" xr:uid="{00000000-0005-0000-0000-00005A910000}"/>
    <cellStyle name="Normal 5 7 5 2 3 2" xfId="35396" xr:uid="{00000000-0005-0000-0000-00005B910000}"/>
    <cellStyle name="Normal 5 7 5 2 4" xfId="30253" xr:uid="{00000000-0005-0000-0000-00005C910000}"/>
    <cellStyle name="Normal 5 7 5 3" xfId="21111" xr:uid="{00000000-0005-0000-0000-00005D910000}"/>
    <cellStyle name="Normal 5 7 5 3 2" xfId="26292" xr:uid="{00000000-0005-0000-0000-00005E910000}"/>
    <cellStyle name="Normal 5 7 5 3 2 2" xfId="36413" xr:uid="{00000000-0005-0000-0000-00005F910000}"/>
    <cellStyle name="Normal 5 7 5 3 3" xfId="31317" xr:uid="{00000000-0005-0000-0000-000060910000}"/>
    <cellStyle name="Normal 5 7 5 4" xfId="24199" xr:uid="{00000000-0005-0000-0000-000061910000}"/>
    <cellStyle name="Normal 5 7 5 4 2" xfId="34346" xr:uid="{00000000-0005-0000-0000-000062910000}"/>
    <cellStyle name="Normal 5 7 5 5" xfId="28423" xr:uid="{00000000-0005-0000-0000-000063910000}"/>
    <cellStyle name="Normal 5 7 6" xfId="19146" xr:uid="{00000000-0005-0000-0000-000064910000}"/>
    <cellStyle name="Normal 5 7 6 2" xfId="22088" xr:uid="{00000000-0005-0000-0000-000065910000}"/>
    <cellStyle name="Normal 5 7 6 2 2" xfId="26477" xr:uid="{00000000-0005-0000-0000-000066910000}"/>
    <cellStyle name="Normal 5 7 6 2 2 2" xfId="36597" xr:uid="{00000000-0005-0000-0000-000067910000}"/>
    <cellStyle name="Normal 5 7 6 2 3" xfId="32264" xr:uid="{00000000-0005-0000-0000-000068910000}"/>
    <cellStyle name="Normal 5 7 6 3" xfId="24400" xr:uid="{00000000-0005-0000-0000-000069910000}"/>
    <cellStyle name="Normal 5 7 6 3 2" xfId="34531" xr:uid="{00000000-0005-0000-0000-00006A910000}"/>
    <cellStyle name="Normal 5 7 6 4" xfId="29382" xr:uid="{00000000-0005-0000-0000-00006B910000}"/>
    <cellStyle name="Normal 5 7 7" xfId="20261" xr:uid="{00000000-0005-0000-0000-00006C910000}"/>
    <cellStyle name="Normal 5 7 7 2" xfId="25443" xr:uid="{00000000-0005-0000-0000-00006D910000}"/>
    <cellStyle name="Normal 5 7 7 2 2" xfId="35564" xr:uid="{00000000-0005-0000-0000-00006E910000}"/>
    <cellStyle name="Normal 5 7 7 3" xfId="30468" xr:uid="{00000000-0005-0000-0000-00006F910000}"/>
    <cellStyle name="Normal 5 7 8" xfId="23167" xr:uid="{00000000-0005-0000-0000-000070910000}"/>
    <cellStyle name="Normal 5 7 8 2" xfId="33332" xr:uid="{00000000-0005-0000-0000-000071910000}"/>
    <cellStyle name="Normal 5 7 9" xfId="23331" xr:uid="{00000000-0005-0000-0000-000072910000}"/>
    <cellStyle name="Normal 5 7 9 2" xfId="33495" xr:uid="{00000000-0005-0000-0000-000073910000}"/>
    <cellStyle name="Normal 5 8" xfId="2396" xr:uid="{00000000-0005-0000-0000-000074910000}"/>
    <cellStyle name="Normal 5 8 10" xfId="27540" xr:uid="{00000000-0005-0000-0000-000075910000}"/>
    <cellStyle name="Normal 5 8 11" xfId="37681" xr:uid="{00000000-0005-0000-0000-000076910000}"/>
    <cellStyle name="Normal 5 8 12" xfId="37866" xr:uid="{00000000-0005-0000-0000-000077910000}"/>
    <cellStyle name="Normal 5 8 13" xfId="41842" xr:uid="{00000000-0005-0000-0000-000078910000}"/>
    <cellStyle name="Normal 5 8 2" xfId="3136" xr:uid="{00000000-0005-0000-0000-000079910000}"/>
    <cellStyle name="Normal 5 8 2 2" xfId="3707" xr:uid="{00000000-0005-0000-0000-00007A910000}"/>
    <cellStyle name="Normal 5 8 2 2 2" xfId="19855" xr:uid="{00000000-0005-0000-0000-00007B910000}"/>
    <cellStyle name="Normal 5 8 2 2 2 2" xfId="22784" xr:uid="{00000000-0005-0000-0000-00007C910000}"/>
    <cellStyle name="Normal 5 8 2 2 2 2 2" xfId="27171" xr:uid="{00000000-0005-0000-0000-00007D910000}"/>
    <cellStyle name="Normal 5 8 2 2 2 2 2 2" xfId="37291" xr:uid="{00000000-0005-0000-0000-00007E910000}"/>
    <cellStyle name="Normal 5 8 2 2 2 2 3" xfId="32959" xr:uid="{00000000-0005-0000-0000-00007F910000}"/>
    <cellStyle name="Normal 5 8 2 2 2 3" xfId="25096" xr:uid="{00000000-0005-0000-0000-000080910000}"/>
    <cellStyle name="Normal 5 8 2 2 2 3 2" xfId="35226" xr:uid="{00000000-0005-0000-0000-000081910000}"/>
    <cellStyle name="Normal 5 8 2 2 2 4" xfId="30083" xr:uid="{00000000-0005-0000-0000-000082910000}"/>
    <cellStyle name="Normal 5 8 2 2 3" xfId="21112" xr:uid="{00000000-0005-0000-0000-000083910000}"/>
    <cellStyle name="Normal 5 8 2 2 3 2" xfId="26293" xr:uid="{00000000-0005-0000-0000-000084910000}"/>
    <cellStyle name="Normal 5 8 2 2 3 2 2" xfId="36414" xr:uid="{00000000-0005-0000-0000-000085910000}"/>
    <cellStyle name="Normal 5 8 2 2 3 3" xfId="31318" xr:uid="{00000000-0005-0000-0000-000086910000}"/>
    <cellStyle name="Normal 5 8 2 2 4" xfId="24200" xr:uid="{00000000-0005-0000-0000-000087910000}"/>
    <cellStyle name="Normal 5 8 2 2 4 2" xfId="34347" xr:uid="{00000000-0005-0000-0000-000088910000}"/>
    <cellStyle name="Normal 5 8 2 2 5" xfId="28424" xr:uid="{00000000-0005-0000-0000-000089910000}"/>
    <cellStyle name="Normal 5 8 2 3" xfId="19327" xr:uid="{00000000-0005-0000-0000-00008A910000}"/>
    <cellStyle name="Normal 5 8 2 3 2" xfId="22258" xr:uid="{00000000-0005-0000-0000-00008B910000}"/>
    <cellStyle name="Normal 5 8 2 3 2 2" xfId="26645" xr:uid="{00000000-0005-0000-0000-00008C910000}"/>
    <cellStyle name="Normal 5 8 2 3 2 2 2" xfId="36765" xr:uid="{00000000-0005-0000-0000-00008D910000}"/>
    <cellStyle name="Normal 5 8 2 3 2 3" xfId="32433" xr:uid="{00000000-0005-0000-0000-00008E910000}"/>
    <cellStyle name="Normal 5 8 2 3 3" xfId="24570" xr:uid="{00000000-0005-0000-0000-00008F910000}"/>
    <cellStyle name="Normal 5 8 2 3 3 2" xfId="34700" xr:uid="{00000000-0005-0000-0000-000090910000}"/>
    <cellStyle name="Normal 5 8 2 3 4" xfId="29556" xr:uid="{00000000-0005-0000-0000-000091910000}"/>
    <cellStyle name="Normal 5 8 2 4" xfId="20628" xr:uid="{00000000-0005-0000-0000-000092910000}"/>
    <cellStyle name="Normal 5 8 2 4 2" xfId="25810" xr:uid="{00000000-0005-0000-0000-000093910000}"/>
    <cellStyle name="Normal 5 8 2 4 2 2" xfId="35931" xr:uid="{00000000-0005-0000-0000-000094910000}"/>
    <cellStyle name="Normal 5 8 2 4 3" xfId="30835" xr:uid="{00000000-0005-0000-0000-000095910000}"/>
    <cellStyle name="Normal 5 8 2 5" xfId="23710" xr:uid="{00000000-0005-0000-0000-000096910000}"/>
    <cellStyle name="Normal 5 8 2 5 2" xfId="33863" xr:uid="{00000000-0005-0000-0000-000097910000}"/>
    <cellStyle name="Normal 5 8 2 6" xfId="27926" xr:uid="{00000000-0005-0000-0000-000098910000}"/>
    <cellStyle name="Normal 5 8 2 7" xfId="45748" xr:uid="{00000000-0005-0000-0000-000099910000}"/>
    <cellStyle name="Normal 5 8 3" xfId="3137" xr:uid="{00000000-0005-0000-0000-00009A910000}"/>
    <cellStyle name="Normal 5 8 3 2" xfId="19680" xr:uid="{00000000-0005-0000-0000-00009B910000}"/>
    <cellStyle name="Normal 5 8 3 2 2" xfId="22609" xr:uid="{00000000-0005-0000-0000-00009C910000}"/>
    <cellStyle name="Normal 5 8 3 2 2 2" xfId="26996" xr:uid="{00000000-0005-0000-0000-00009D910000}"/>
    <cellStyle name="Normal 5 8 3 2 2 2 2" xfId="37116" xr:uid="{00000000-0005-0000-0000-00009E910000}"/>
    <cellStyle name="Normal 5 8 3 2 2 3" xfId="32784" xr:uid="{00000000-0005-0000-0000-00009F910000}"/>
    <cellStyle name="Normal 5 8 3 2 3" xfId="24921" xr:uid="{00000000-0005-0000-0000-0000A0910000}"/>
    <cellStyle name="Normal 5 8 3 2 3 2" xfId="35051" xr:uid="{00000000-0005-0000-0000-0000A1910000}"/>
    <cellStyle name="Normal 5 8 3 2 4" xfId="29908" xr:uid="{00000000-0005-0000-0000-0000A2910000}"/>
    <cellStyle name="Normal 5 8 3 3" xfId="20629" xr:uid="{00000000-0005-0000-0000-0000A3910000}"/>
    <cellStyle name="Normal 5 8 3 3 2" xfId="25811" xr:uid="{00000000-0005-0000-0000-0000A4910000}"/>
    <cellStyle name="Normal 5 8 3 3 2 2" xfId="35932" xr:uid="{00000000-0005-0000-0000-0000A5910000}"/>
    <cellStyle name="Normal 5 8 3 3 3" xfId="30836" xr:uid="{00000000-0005-0000-0000-0000A6910000}"/>
    <cellStyle name="Normal 5 8 3 4" xfId="23711" xr:uid="{00000000-0005-0000-0000-0000A7910000}"/>
    <cellStyle name="Normal 5 8 3 4 2" xfId="33864" xr:uid="{00000000-0005-0000-0000-0000A8910000}"/>
    <cellStyle name="Normal 5 8 3 5" xfId="27927" xr:uid="{00000000-0005-0000-0000-0000A9910000}"/>
    <cellStyle name="Normal 5 8 3 6" xfId="46057" xr:uid="{00000000-0005-0000-0000-0000AA910000}"/>
    <cellStyle name="Normal 5 8 4" xfId="3708" xr:uid="{00000000-0005-0000-0000-0000AB910000}"/>
    <cellStyle name="Normal 5 8 4 2" xfId="19499" xr:uid="{00000000-0005-0000-0000-0000AC910000}"/>
    <cellStyle name="Normal 5 8 4 2 2" xfId="22428" xr:uid="{00000000-0005-0000-0000-0000AD910000}"/>
    <cellStyle name="Normal 5 8 4 2 2 2" xfId="26815" xr:uid="{00000000-0005-0000-0000-0000AE910000}"/>
    <cellStyle name="Normal 5 8 4 2 2 2 2" xfId="36935" xr:uid="{00000000-0005-0000-0000-0000AF910000}"/>
    <cellStyle name="Normal 5 8 4 2 2 3" xfId="32603" xr:uid="{00000000-0005-0000-0000-0000B0910000}"/>
    <cellStyle name="Normal 5 8 4 2 3" xfId="24740" xr:uid="{00000000-0005-0000-0000-0000B1910000}"/>
    <cellStyle name="Normal 5 8 4 2 3 2" xfId="34870" xr:uid="{00000000-0005-0000-0000-0000B2910000}"/>
    <cellStyle name="Normal 5 8 4 2 4" xfId="29727" xr:uid="{00000000-0005-0000-0000-0000B3910000}"/>
    <cellStyle name="Normal 5 8 4 3" xfId="21113" xr:uid="{00000000-0005-0000-0000-0000B4910000}"/>
    <cellStyle name="Normal 5 8 4 3 2" xfId="26294" xr:uid="{00000000-0005-0000-0000-0000B5910000}"/>
    <cellStyle name="Normal 5 8 4 3 2 2" xfId="36415" xr:uid="{00000000-0005-0000-0000-0000B6910000}"/>
    <cellStyle name="Normal 5 8 4 3 3" xfId="31319" xr:uid="{00000000-0005-0000-0000-0000B7910000}"/>
    <cellStyle name="Normal 5 8 4 4" xfId="24201" xr:uid="{00000000-0005-0000-0000-0000B8910000}"/>
    <cellStyle name="Normal 5 8 4 4 2" xfId="34348" xr:uid="{00000000-0005-0000-0000-0000B9910000}"/>
    <cellStyle name="Normal 5 8 4 5" xfId="28425" xr:uid="{00000000-0005-0000-0000-0000BA910000}"/>
    <cellStyle name="Normal 5 8 5" xfId="3709" xr:uid="{00000000-0005-0000-0000-0000BB910000}"/>
    <cellStyle name="Normal 5 8 5 2" xfId="20026" xr:uid="{00000000-0005-0000-0000-0000BC910000}"/>
    <cellStyle name="Normal 5 8 5 2 2" xfId="22955" xr:uid="{00000000-0005-0000-0000-0000BD910000}"/>
    <cellStyle name="Normal 5 8 5 2 2 2" xfId="27342" xr:uid="{00000000-0005-0000-0000-0000BE910000}"/>
    <cellStyle name="Normal 5 8 5 2 2 2 2" xfId="37462" xr:uid="{00000000-0005-0000-0000-0000BF910000}"/>
    <cellStyle name="Normal 5 8 5 2 2 3" xfId="33130" xr:uid="{00000000-0005-0000-0000-0000C0910000}"/>
    <cellStyle name="Normal 5 8 5 2 3" xfId="25267" xr:uid="{00000000-0005-0000-0000-0000C1910000}"/>
    <cellStyle name="Normal 5 8 5 2 3 2" xfId="35397" xr:uid="{00000000-0005-0000-0000-0000C2910000}"/>
    <cellStyle name="Normal 5 8 5 2 4" xfId="30254" xr:uid="{00000000-0005-0000-0000-0000C3910000}"/>
    <cellStyle name="Normal 5 8 5 3" xfId="21114" xr:uid="{00000000-0005-0000-0000-0000C4910000}"/>
    <cellStyle name="Normal 5 8 5 3 2" xfId="26295" xr:uid="{00000000-0005-0000-0000-0000C5910000}"/>
    <cellStyle name="Normal 5 8 5 3 2 2" xfId="36416" xr:uid="{00000000-0005-0000-0000-0000C6910000}"/>
    <cellStyle name="Normal 5 8 5 3 3" xfId="31320" xr:uid="{00000000-0005-0000-0000-0000C7910000}"/>
    <cellStyle name="Normal 5 8 5 4" xfId="24202" xr:uid="{00000000-0005-0000-0000-0000C8910000}"/>
    <cellStyle name="Normal 5 8 5 4 2" xfId="34349" xr:uid="{00000000-0005-0000-0000-0000C9910000}"/>
    <cellStyle name="Normal 5 8 5 5" xfId="28426" xr:uid="{00000000-0005-0000-0000-0000CA910000}"/>
    <cellStyle name="Normal 5 8 6" xfId="19147" xr:uid="{00000000-0005-0000-0000-0000CB910000}"/>
    <cellStyle name="Normal 5 8 6 2" xfId="22089" xr:uid="{00000000-0005-0000-0000-0000CC910000}"/>
    <cellStyle name="Normal 5 8 6 2 2" xfId="26478" xr:uid="{00000000-0005-0000-0000-0000CD910000}"/>
    <cellStyle name="Normal 5 8 6 2 2 2" xfId="36598" xr:uid="{00000000-0005-0000-0000-0000CE910000}"/>
    <cellStyle name="Normal 5 8 6 2 3" xfId="32265" xr:uid="{00000000-0005-0000-0000-0000CF910000}"/>
    <cellStyle name="Normal 5 8 6 3" xfId="24401" xr:uid="{00000000-0005-0000-0000-0000D0910000}"/>
    <cellStyle name="Normal 5 8 6 3 2" xfId="34532" xr:uid="{00000000-0005-0000-0000-0000D1910000}"/>
    <cellStyle name="Normal 5 8 6 4" xfId="29383" xr:uid="{00000000-0005-0000-0000-0000D2910000}"/>
    <cellStyle name="Normal 5 8 7" xfId="20262" xr:uid="{00000000-0005-0000-0000-0000D3910000}"/>
    <cellStyle name="Normal 5 8 7 2" xfId="25444" xr:uid="{00000000-0005-0000-0000-0000D4910000}"/>
    <cellStyle name="Normal 5 8 7 2 2" xfId="35565" xr:uid="{00000000-0005-0000-0000-0000D5910000}"/>
    <cellStyle name="Normal 5 8 7 3" xfId="30469" xr:uid="{00000000-0005-0000-0000-0000D6910000}"/>
    <cellStyle name="Normal 5 8 8" xfId="23168" xr:uid="{00000000-0005-0000-0000-0000D7910000}"/>
    <cellStyle name="Normal 5 8 8 2" xfId="33333" xr:uid="{00000000-0005-0000-0000-0000D8910000}"/>
    <cellStyle name="Normal 5 8 9" xfId="23332" xr:uid="{00000000-0005-0000-0000-0000D9910000}"/>
    <cellStyle name="Normal 5 8 9 2" xfId="33496" xr:uid="{00000000-0005-0000-0000-0000DA910000}"/>
    <cellStyle name="Normal 5 9" xfId="2397" xr:uid="{00000000-0005-0000-0000-0000DB910000}"/>
    <cellStyle name="Normal 5 9 10" xfId="27541" xr:uid="{00000000-0005-0000-0000-0000DC910000}"/>
    <cellStyle name="Normal 5 9 11" xfId="37682" xr:uid="{00000000-0005-0000-0000-0000DD910000}"/>
    <cellStyle name="Normal 5 9 12" xfId="37867" xr:uid="{00000000-0005-0000-0000-0000DE910000}"/>
    <cellStyle name="Normal 5 9 13" xfId="41843" xr:uid="{00000000-0005-0000-0000-0000DF910000}"/>
    <cellStyle name="Normal 5 9 2" xfId="3138" xr:uid="{00000000-0005-0000-0000-0000E0910000}"/>
    <cellStyle name="Normal 5 9 2 2" xfId="3710" xr:uid="{00000000-0005-0000-0000-0000E1910000}"/>
    <cellStyle name="Normal 5 9 2 2 2" xfId="19856" xr:uid="{00000000-0005-0000-0000-0000E2910000}"/>
    <cellStyle name="Normal 5 9 2 2 2 2" xfId="22785" xr:uid="{00000000-0005-0000-0000-0000E3910000}"/>
    <cellStyle name="Normal 5 9 2 2 2 2 2" xfId="27172" xr:uid="{00000000-0005-0000-0000-0000E4910000}"/>
    <cellStyle name="Normal 5 9 2 2 2 2 2 2" xfId="37292" xr:uid="{00000000-0005-0000-0000-0000E5910000}"/>
    <cellStyle name="Normal 5 9 2 2 2 2 3" xfId="32960" xr:uid="{00000000-0005-0000-0000-0000E6910000}"/>
    <cellStyle name="Normal 5 9 2 2 2 3" xfId="25097" xr:uid="{00000000-0005-0000-0000-0000E7910000}"/>
    <cellStyle name="Normal 5 9 2 2 2 3 2" xfId="35227" xr:uid="{00000000-0005-0000-0000-0000E8910000}"/>
    <cellStyle name="Normal 5 9 2 2 2 4" xfId="30084" xr:uid="{00000000-0005-0000-0000-0000E9910000}"/>
    <cellStyle name="Normal 5 9 2 2 3" xfId="21115" xr:uid="{00000000-0005-0000-0000-0000EA910000}"/>
    <cellStyle name="Normal 5 9 2 2 3 2" xfId="26296" xr:uid="{00000000-0005-0000-0000-0000EB910000}"/>
    <cellStyle name="Normal 5 9 2 2 3 2 2" xfId="36417" xr:uid="{00000000-0005-0000-0000-0000EC910000}"/>
    <cellStyle name="Normal 5 9 2 2 3 3" xfId="31321" xr:uid="{00000000-0005-0000-0000-0000ED910000}"/>
    <cellStyle name="Normal 5 9 2 2 4" xfId="24203" xr:uid="{00000000-0005-0000-0000-0000EE910000}"/>
    <cellStyle name="Normal 5 9 2 2 4 2" xfId="34350" xr:uid="{00000000-0005-0000-0000-0000EF910000}"/>
    <cellStyle name="Normal 5 9 2 2 5" xfId="28427" xr:uid="{00000000-0005-0000-0000-0000F0910000}"/>
    <cellStyle name="Normal 5 9 2 3" xfId="19328" xr:uid="{00000000-0005-0000-0000-0000F1910000}"/>
    <cellStyle name="Normal 5 9 2 3 2" xfId="22259" xr:uid="{00000000-0005-0000-0000-0000F2910000}"/>
    <cellStyle name="Normal 5 9 2 3 2 2" xfId="26646" xr:uid="{00000000-0005-0000-0000-0000F3910000}"/>
    <cellStyle name="Normal 5 9 2 3 2 2 2" xfId="36766" xr:uid="{00000000-0005-0000-0000-0000F4910000}"/>
    <cellStyle name="Normal 5 9 2 3 2 3" xfId="32434" xr:uid="{00000000-0005-0000-0000-0000F5910000}"/>
    <cellStyle name="Normal 5 9 2 3 3" xfId="24571" xr:uid="{00000000-0005-0000-0000-0000F6910000}"/>
    <cellStyle name="Normal 5 9 2 3 3 2" xfId="34701" xr:uid="{00000000-0005-0000-0000-0000F7910000}"/>
    <cellStyle name="Normal 5 9 2 3 4" xfId="29557" xr:uid="{00000000-0005-0000-0000-0000F8910000}"/>
    <cellStyle name="Normal 5 9 2 4" xfId="20630" xr:uid="{00000000-0005-0000-0000-0000F9910000}"/>
    <cellStyle name="Normal 5 9 2 4 2" xfId="25812" xr:uid="{00000000-0005-0000-0000-0000FA910000}"/>
    <cellStyle name="Normal 5 9 2 4 2 2" xfId="35933" xr:uid="{00000000-0005-0000-0000-0000FB910000}"/>
    <cellStyle name="Normal 5 9 2 4 3" xfId="30837" xr:uid="{00000000-0005-0000-0000-0000FC910000}"/>
    <cellStyle name="Normal 5 9 2 5" xfId="23712" xr:uid="{00000000-0005-0000-0000-0000FD910000}"/>
    <cellStyle name="Normal 5 9 2 5 2" xfId="33865" xr:uid="{00000000-0005-0000-0000-0000FE910000}"/>
    <cellStyle name="Normal 5 9 2 6" xfId="27928" xr:uid="{00000000-0005-0000-0000-0000FF910000}"/>
    <cellStyle name="Normal 5 9 2 7" xfId="45749" xr:uid="{00000000-0005-0000-0000-000000920000}"/>
    <cellStyle name="Normal 5 9 3" xfId="3139" xr:uid="{00000000-0005-0000-0000-000001920000}"/>
    <cellStyle name="Normal 5 9 3 2" xfId="19681" xr:uid="{00000000-0005-0000-0000-000002920000}"/>
    <cellStyle name="Normal 5 9 3 2 2" xfId="22610" xr:uid="{00000000-0005-0000-0000-000003920000}"/>
    <cellStyle name="Normal 5 9 3 2 2 2" xfId="26997" xr:uid="{00000000-0005-0000-0000-000004920000}"/>
    <cellStyle name="Normal 5 9 3 2 2 2 2" xfId="37117" xr:uid="{00000000-0005-0000-0000-000005920000}"/>
    <cellStyle name="Normal 5 9 3 2 2 3" xfId="32785" xr:uid="{00000000-0005-0000-0000-000006920000}"/>
    <cellStyle name="Normal 5 9 3 2 3" xfId="24922" xr:uid="{00000000-0005-0000-0000-000007920000}"/>
    <cellStyle name="Normal 5 9 3 2 3 2" xfId="35052" xr:uid="{00000000-0005-0000-0000-000008920000}"/>
    <cellStyle name="Normal 5 9 3 2 4" xfId="29909" xr:uid="{00000000-0005-0000-0000-000009920000}"/>
    <cellStyle name="Normal 5 9 3 3" xfId="20631" xr:uid="{00000000-0005-0000-0000-00000A920000}"/>
    <cellStyle name="Normal 5 9 3 3 2" xfId="25813" xr:uid="{00000000-0005-0000-0000-00000B920000}"/>
    <cellStyle name="Normal 5 9 3 3 2 2" xfId="35934" xr:uid="{00000000-0005-0000-0000-00000C920000}"/>
    <cellStyle name="Normal 5 9 3 3 3" xfId="30838" xr:uid="{00000000-0005-0000-0000-00000D920000}"/>
    <cellStyle name="Normal 5 9 3 4" xfId="23713" xr:uid="{00000000-0005-0000-0000-00000E920000}"/>
    <cellStyle name="Normal 5 9 3 4 2" xfId="33866" xr:uid="{00000000-0005-0000-0000-00000F920000}"/>
    <cellStyle name="Normal 5 9 3 5" xfId="27929" xr:uid="{00000000-0005-0000-0000-000010920000}"/>
    <cellStyle name="Normal 5 9 3 6" xfId="46058" xr:uid="{00000000-0005-0000-0000-000011920000}"/>
    <cellStyle name="Normal 5 9 4" xfId="3711" xr:uid="{00000000-0005-0000-0000-000012920000}"/>
    <cellStyle name="Normal 5 9 4 2" xfId="19500" xr:uid="{00000000-0005-0000-0000-000013920000}"/>
    <cellStyle name="Normal 5 9 4 2 2" xfId="22429" xr:uid="{00000000-0005-0000-0000-000014920000}"/>
    <cellStyle name="Normal 5 9 4 2 2 2" xfId="26816" xr:uid="{00000000-0005-0000-0000-000015920000}"/>
    <cellStyle name="Normal 5 9 4 2 2 2 2" xfId="36936" xr:uid="{00000000-0005-0000-0000-000016920000}"/>
    <cellStyle name="Normal 5 9 4 2 2 3" xfId="32604" xr:uid="{00000000-0005-0000-0000-000017920000}"/>
    <cellStyle name="Normal 5 9 4 2 3" xfId="24741" xr:uid="{00000000-0005-0000-0000-000018920000}"/>
    <cellStyle name="Normal 5 9 4 2 3 2" xfId="34871" xr:uid="{00000000-0005-0000-0000-000019920000}"/>
    <cellStyle name="Normal 5 9 4 2 4" xfId="29728" xr:uid="{00000000-0005-0000-0000-00001A920000}"/>
    <cellStyle name="Normal 5 9 4 3" xfId="21116" xr:uid="{00000000-0005-0000-0000-00001B920000}"/>
    <cellStyle name="Normal 5 9 4 3 2" xfId="26297" xr:uid="{00000000-0005-0000-0000-00001C920000}"/>
    <cellStyle name="Normal 5 9 4 3 2 2" xfId="36418" xr:uid="{00000000-0005-0000-0000-00001D920000}"/>
    <cellStyle name="Normal 5 9 4 3 3" xfId="31322" xr:uid="{00000000-0005-0000-0000-00001E920000}"/>
    <cellStyle name="Normal 5 9 4 4" xfId="24204" xr:uid="{00000000-0005-0000-0000-00001F920000}"/>
    <cellStyle name="Normal 5 9 4 4 2" xfId="34351" xr:uid="{00000000-0005-0000-0000-000020920000}"/>
    <cellStyle name="Normal 5 9 4 5" xfId="28428" xr:uid="{00000000-0005-0000-0000-000021920000}"/>
    <cellStyle name="Normal 5 9 5" xfId="3712" xr:uid="{00000000-0005-0000-0000-000022920000}"/>
    <cellStyle name="Normal 5 9 5 2" xfId="20027" xr:uid="{00000000-0005-0000-0000-000023920000}"/>
    <cellStyle name="Normal 5 9 5 2 2" xfId="22956" xr:uid="{00000000-0005-0000-0000-000024920000}"/>
    <cellStyle name="Normal 5 9 5 2 2 2" xfId="27343" xr:uid="{00000000-0005-0000-0000-000025920000}"/>
    <cellStyle name="Normal 5 9 5 2 2 2 2" xfId="37463" xr:uid="{00000000-0005-0000-0000-000026920000}"/>
    <cellStyle name="Normal 5 9 5 2 2 3" xfId="33131" xr:uid="{00000000-0005-0000-0000-000027920000}"/>
    <cellStyle name="Normal 5 9 5 2 3" xfId="25268" xr:uid="{00000000-0005-0000-0000-000028920000}"/>
    <cellStyle name="Normal 5 9 5 2 3 2" xfId="35398" xr:uid="{00000000-0005-0000-0000-000029920000}"/>
    <cellStyle name="Normal 5 9 5 2 4" xfId="30255" xr:uid="{00000000-0005-0000-0000-00002A920000}"/>
    <cellStyle name="Normal 5 9 5 3" xfId="21117" xr:uid="{00000000-0005-0000-0000-00002B920000}"/>
    <cellStyle name="Normal 5 9 5 3 2" xfId="26298" xr:uid="{00000000-0005-0000-0000-00002C920000}"/>
    <cellStyle name="Normal 5 9 5 3 2 2" xfId="36419" xr:uid="{00000000-0005-0000-0000-00002D920000}"/>
    <cellStyle name="Normal 5 9 5 3 3" xfId="31323" xr:uid="{00000000-0005-0000-0000-00002E920000}"/>
    <cellStyle name="Normal 5 9 5 4" xfId="24205" xr:uid="{00000000-0005-0000-0000-00002F920000}"/>
    <cellStyle name="Normal 5 9 5 4 2" xfId="34352" xr:uid="{00000000-0005-0000-0000-000030920000}"/>
    <cellStyle name="Normal 5 9 5 5" xfId="28429" xr:uid="{00000000-0005-0000-0000-000031920000}"/>
    <cellStyle name="Normal 5 9 6" xfId="19148" xr:uid="{00000000-0005-0000-0000-000032920000}"/>
    <cellStyle name="Normal 5 9 6 2" xfId="22090" xr:uid="{00000000-0005-0000-0000-000033920000}"/>
    <cellStyle name="Normal 5 9 6 2 2" xfId="26479" xr:uid="{00000000-0005-0000-0000-000034920000}"/>
    <cellStyle name="Normal 5 9 6 2 2 2" xfId="36599" xr:uid="{00000000-0005-0000-0000-000035920000}"/>
    <cellStyle name="Normal 5 9 6 2 3" xfId="32266" xr:uid="{00000000-0005-0000-0000-000036920000}"/>
    <cellStyle name="Normal 5 9 6 3" xfId="24402" xr:uid="{00000000-0005-0000-0000-000037920000}"/>
    <cellStyle name="Normal 5 9 6 3 2" xfId="34533" xr:uid="{00000000-0005-0000-0000-000038920000}"/>
    <cellStyle name="Normal 5 9 6 4" xfId="29384" xr:uid="{00000000-0005-0000-0000-000039920000}"/>
    <cellStyle name="Normal 5 9 7" xfId="20263" xr:uid="{00000000-0005-0000-0000-00003A920000}"/>
    <cellStyle name="Normal 5 9 7 2" xfId="25445" xr:uid="{00000000-0005-0000-0000-00003B920000}"/>
    <cellStyle name="Normal 5 9 7 2 2" xfId="35566" xr:uid="{00000000-0005-0000-0000-00003C920000}"/>
    <cellStyle name="Normal 5 9 7 3" xfId="30470" xr:uid="{00000000-0005-0000-0000-00003D920000}"/>
    <cellStyle name="Normal 5 9 8" xfId="23169" xr:uid="{00000000-0005-0000-0000-00003E920000}"/>
    <cellStyle name="Normal 5 9 8 2" xfId="33334" xr:uid="{00000000-0005-0000-0000-00003F920000}"/>
    <cellStyle name="Normal 5 9 9" xfId="23333" xr:uid="{00000000-0005-0000-0000-000040920000}"/>
    <cellStyle name="Normal 5 9 9 2" xfId="33497" xr:uid="{00000000-0005-0000-0000-000041920000}"/>
    <cellStyle name="Normal 5_Orçamento CANINDÉ-CE" xfId="59" xr:uid="{00000000-0005-0000-0000-000042920000}"/>
    <cellStyle name="Normal 50" xfId="2398" xr:uid="{00000000-0005-0000-0000-000043920000}"/>
    <cellStyle name="Normal 50 10" xfId="27542" xr:uid="{00000000-0005-0000-0000-000044920000}"/>
    <cellStyle name="Normal 50 11" xfId="37683" xr:uid="{00000000-0005-0000-0000-000045920000}"/>
    <cellStyle name="Normal 50 12" xfId="37868" xr:uid="{00000000-0005-0000-0000-000046920000}"/>
    <cellStyle name="Normal 50 13" xfId="39854" xr:uid="{00000000-0005-0000-0000-000047920000}"/>
    <cellStyle name="Normal 50 2" xfId="3140" xr:uid="{00000000-0005-0000-0000-000048920000}"/>
    <cellStyle name="Normal 50 2 2" xfId="3713" xr:uid="{00000000-0005-0000-0000-000049920000}"/>
    <cellStyle name="Normal 50 2 2 2" xfId="19857" xr:uid="{00000000-0005-0000-0000-00004A920000}"/>
    <cellStyle name="Normal 50 2 2 2 2" xfId="22786" xr:uid="{00000000-0005-0000-0000-00004B920000}"/>
    <cellStyle name="Normal 50 2 2 2 2 2" xfId="27173" xr:uid="{00000000-0005-0000-0000-00004C920000}"/>
    <cellStyle name="Normal 50 2 2 2 2 2 2" xfId="37293" xr:uid="{00000000-0005-0000-0000-00004D920000}"/>
    <cellStyle name="Normal 50 2 2 2 2 3" xfId="32961" xr:uid="{00000000-0005-0000-0000-00004E920000}"/>
    <cellStyle name="Normal 50 2 2 2 3" xfId="25098" xr:uid="{00000000-0005-0000-0000-00004F920000}"/>
    <cellStyle name="Normal 50 2 2 2 3 2" xfId="35228" xr:uid="{00000000-0005-0000-0000-000050920000}"/>
    <cellStyle name="Normal 50 2 2 2 4" xfId="30085" xr:uid="{00000000-0005-0000-0000-000051920000}"/>
    <cellStyle name="Normal 50 2 2 3" xfId="21118" xr:uid="{00000000-0005-0000-0000-000052920000}"/>
    <cellStyle name="Normal 50 2 2 3 2" xfId="26299" xr:uid="{00000000-0005-0000-0000-000053920000}"/>
    <cellStyle name="Normal 50 2 2 3 2 2" xfId="36420" xr:uid="{00000000-0005-0000-0000-000054920000}"/>
    <cellStyle name="Normal 50 2 2 3 3" xfId="31324" xr:uid="{00000000-0005-0000-0000-000055920000}"/>
    <cellStyle name="Normal 50 2 2 4" xfId="24206" xr:uid="{00000000-0005-0000-0000-000056920000}"/>
    <cellStyle name="Normal 50 2 2 4 2" xfId="34353" xr:uid="{00000000-0005-0000-0000-000057920000}"/>
    <cellStyle name="Normal 50 2 2 5" xfId="28430" xr:uid="{00000000-0005-0000-0000-000058920000}"/>
    <cellStyle name="Normal 50 2 3" xfId="19329" xr:uid="{00000000-0005-0000-0000-000059920000}"/>
    <cellStyle name="Normal 50 2 3 2" xfId="22260" xr:uid="{00000000-0005-0000-0000-00005A920000}"/>
    <cellStyle name="Normal 50 2 3 2 2" xfId="26647" xr:uid="{00000000-0005-0000-0000-00005B920000}"/>
    <cellStyle name="Normal 50 2 3 2 2 2" xfId="36767" xr:uid="{00000000-0005-0000-0000-00005C920000}"/>
    <cellStyle name="Normal 50 2 3 2 3" xfId="32435" xr:uid="{00000000-0005-0000-0000-00005D920000}"/>
    <cellStyle name="Normal 50 2 3 3" xfId="24572" xr:uid="{00000000-0005-0000-0000-00005E920000}"/>
    <cellStyle name="Normal 50 2 3 3 2" xfId="34702" xr:uid="{00000000-0005-0000-0000-00005F920000}"/>
    <cellStyle name="Normal 50 2 3 4" xfId="29558" xr:uid="{00000000-0005-0000-0000-000060920000}"/>
    <cellStyle name="Normal 50 2 4" xfId="20632" xr:uid="{00000000-0005-0000-0000-000061920000}"/>
    <cellStyle name="Normal 50 2 4 2" xfId="25814" xr:uid="{00000000-0005-0000-0000-000062920000}"/>
    <cellStyle name="Normal 50 2 4 2 2" xfId="35935" xr:uid="{00000000-0005-0000-0000-000063920000}"/>
    <cellStyle name="Normal 50 2 4 3" xfId="30839" xr:uid="{00000000-0005-0000-0000-000064920000}"/>
    <cellStyle name="Normal 50 2 5" xfId="23714" xr:uid="{00000000-0005-0000-0000-000065920000}"/>
    <cellStyle name="Normal 50 2 5 2" xfId="33867" xr:uid="{00000000-0005-0000-0000-000066920000}"/>
    <cellStyle name="Normal 50 2 6" xfId="27930" xr:uid="{00000000-0005-0000-0000-000067920000}"/>
    <cellStyle name="Normal 50 2 7" xfId="43796" xr:uid="{00000000-0005-0000-0000-000068920000}"/>
    <cellStyle name="Normal 50 3" xfId="3141" xr:uid="{00000000-0005-0000-0000-000069920000}"/>
    <cellStyle name="Normal 50 3 2" xfId="19682" xr:uid="{00000000-0005-0000-0000-00006A920000}"/>
    <cellStyle name="Normal 50 3 2 2" xfId="22611" xr:uid="{00000000-0005-0000-0000-00006B920000}"/>
    <cellStyle name="Normal 50 3 2 2 2" xfId="26998" xr:uid="{00000000-0005-0000-0000-00006C920000}"/>
    <cellStyle name="Normal 50 3 2 2 2 2" xfId="37118" xr:uid="{00000000-0005-0000-0000-00006D920000}"/>
    <cellStyle name="Normal 50 3 2 2 3" xfId="32786" xr:uid="{00000000-0005-0000-0000-00006E920000}"/>
    <cellStyle name="Normal 50 3 2 3" xfId="24923" xr:uid="{00000000-0005-0000-0000-00006F920000}"/>
    <cellStyle name="Normal 50 3 2 3 2" xfId="35053" xr:uid="{00000000-0005-0000-0000-000070920000}"/>
    <cellStyle name="Normal 50 3 2 4" xfId="29910" xr:uid="{00000000-0005-0000-0000-000071920000}"/>
    <cellStyle name="Normal 50 3 3" xfId="20633" xr:uid="{00000000-0005-0000-0000-000072920000}"/>
    <cellStyle name="Normal 50 3 3 2" xfId="25815" xr:uid="{00000000-0005-0000-0000-000073920000}"/>
    <cellStyle name="Normal 50 3 3 2 2" xfId="35936" xr:uid="{00000000-0005-0000-0000-000074920000}"/>
    <cellStyle name="Normal 50 3 3 3" xfId="30840" xr:uid="{00000000-0005-0000-0000-000075920000}"/>
    <cellStyle name="Normal 50 3 4" xfId="23715" xr:uid="{00000000-0005-0000-0000-000076920000}"/>
    <cellStyle name="Normal 50 3 4 2" xfId="33868" xr:uid="{00000000-0005-0000-0000-000077920000}"/>
    <cellStyle name="Normal 50 3 5" xfId="27931" xr:uid="{00000000-0005-0000-0000-000078920000}"/>
    <cellStyle name="Normal 50 3 6" xfId="46059" xr:uid="{00000000-0005-0000-0000-000079920000}"/>
    <cellStyle name="Normal 50 4" xfId="3714" xr:uid="{00000000-0005-0000-0000-00007A920000}"/>
    <cellStyle name="Normal 50 4 2" xfId="19501" xr:uid="{00000000-0005-0000-0000-00007B920000}"/>
    <cellStyle name="Normal 50 4 2 2" xfId="22430" xr:uid="{00000000-0005-0000-0000-00007C920000}"/>
    <cellStyle name="Normal 50 4 2 2 2" xfId="26817" xr:uid="{00000000-0005-0000-0000-00007D920000}"/>
    <cellStyle name="Normal 50 4 2 2 2 2" xfId="36937" xr:uid="{00000000-0005-0000-0000-00007E920000}"/>
    <cellStyle name="Normal 50 4 2 2 3" xfId="32605" xr:uid="{00000000-0005-0000-0000-00007F920000}"/>
    <cellStyle name="Normal 50 4 2 3" xfId="24742" xr:uid="{00000000-0005-0000-0000-000080920000}"/>
    <cellStyle name="Normal 50 4 2 3 2" xfId="34872" xr:uid="{00000000-0005-0000-0000-000081920000}"/>
    <cellStyle name="Normal 50 4 2 4" xfId="29729" xr:uid="{00000000-0005-0000-0000-000082920000}"/>
    <cellStyle name="Normal 50 4 3" xfId="21119" xr:uid="{00000000-0005-0000-0000-000083920000}"/>
    <cellStyle name="Normal 50 4 3 2" xfId="26300" xr:uid="{00000000-0005-0000-0000-000084920000}"/>
    <cellStyle name="Normal 50 4 3 2 2" xfId="36421" xr:uid="{00000000-0005-0000-0000-000085920000}"/>
    <cellStyle name="Normal 50 4 3 3" xfId="31325" xr:uid="{00000000-0005-0000-0000-000086920000}"/>
    <cellStyle name="Normal 50 4 4" xfId="24207" xr:uid="{00000000-0005-0000-0000-000087920000}"/>
    <cellStyle name="Normal 50 4 4 2" xfId="34354" xr:uid="{00000000-0005-0000-0000-000088920000}"/>
    <cellStyle name="Normal 50 4 5" xfId="28431" xr:uid="{00000000-0005-0000-0000-000089920000}"/>
    <cellStyle name="Normal 50 5" xfId="3715" xr:uid="{00000000-0005-0000-0000-00008A920000}"/>
    <cellStyle name="Normal 50 5 2" xfId="20028" xr:uid="{00000000-0005-0000-0000-00008B920000}"/>
    <cellStyle name="Normal 50 5 2 2" xfId="22957" xr:uid="{00000000-0005-0000-0000-00008C920000}"/>
    <cellStyle name="Normal 50 5 2 2 2" xfId="27344" xr:uid="{00000000-0005-0000-0000-00008D920000}"/>
    <cellStyle name="Normal 50 5 2 2 2 2" xfId="37464" xr:uid="{00000000-0005-0000-0000-00008E920000}"/>
    <cellStyle name="Normal 50 5 2 2 3" xfId="33132" xr:uid="{00000000-0005-0000-0000-00008F920000}"/>
    <cellStyle name="Normal 50 5 2 3" xfId="25269" xr:uid="{00000000-0005-0000-0000-000090920000}"/>
    <cellStyle name="Normal 50 5 2 3 2" xfId="35399" xr:uid="{00000000-0005-0000-0000-000091920000}"/>
    <cellStyle name="Normal 50 5 2 4" xfId="30256" xr:uid="{00000000-0005-0000-0000-000092920000}"/>
    <cellStyle name="Normal 50 5 3" xfId="21120" xr:uid="{00000000-0005-0000-0000-000093920000}"/>
    <cellStyle name="Normal 50 5 3 2" xfId="26301" xr:uid="{00000000-0005-0000-0000-000094920000}"/>
    <cellStyle name="Normal 50 5 3 2 2" xfId="36422" xr:uid="{00000000-0005-0000-0000-000095920000}"/>
    <cellStyle name="Normal 50 5 3 3" xfId="31326" xr:uid="{00000000-0005-0000-0000-000096920000}"/>
    <cellStyle name="Normal 50 5 4" xfId="24208" xr:uid="{00000000-0005-0000-0000-000097920000}"/>
    <cellStyle name="Normal 50 5 4 2" xfId="34355" xr:uid="{00000000-0005-0000-0000-000098920000}"/>
    <cellStyle name="Normal 50 5 5" xfId="28432" xr:uid="{00000000-0005-0000-0000-000099920000}"/>
    <cellStyle name="Normal 50 6" xfId="19149" xr:uid="{00000000-0005-0000-0000-00009A920000}"/>
    <cellStyle name="Normal 50 6 2" xfId="22091" xr:uid="{00000000-0005-0000-0000-00009B920000}"/>
    <cellStyle name="Normal 50 6 2 2" xfId="26480" xr:uid="{00000000-0005-0000-0000-00009C920000}"/>
    <cellStyle name="Normal 50 6 2 2 2" xfId="36600" xr:uid="{00000000-0005-0000-0000-00009D920000}"/>
    <cellStyle name="Normal 50 6 2 3" xfId="32267" xr:uid="{00000000-0005-0000-0000-00009E920000}"/>
    <cellStyle name="Normal 50 6 3" xfId="24403" xr:uid="{00000000-0005-0000-0000-00009F920000}"/>
    <cellStyle name="Normal 50 6 3 2" xfId="34534" xr:uid="{00000000-0005-0000-0000-0000A0920000}"/>
    <cellStyle name="Normal 50 6 4" xfId="29385" xr:uid="{00000000-0005-0000-0000-0000A1920000}"/>
    <cellStyle name="Normal 50 7" xfId="20264" xr:uid="{00000000-0005-0000-0000-0000A2920000}"/>
    <cellStyle name="Normal 50 7 2" xfId="25446" xr:uid="{00000000-0005-0000-0000-0000A3920000}"/>
    <cellStyle name="Normal 50 7 2 2" xfId="35567" xr:uid="{00000000-0005-0000-0000-0000A4920000}"/>
    <cellStyle name="Normal 50 7 3" xfId="30471" xr:uid="{00000000-0005-0000-0000-0000A5920000}"/>
    <cellStyle name="Normal 50 8" xfId="23170" xr:uid="{00000000-0005-0000-0000-0000A6920000}"/>
    <cellStyle name="Normal 50 8 2" xfId="33335" xr:uid="{00000000-0005-0000-0000-0000A7920000}"/>
    <cellStyle name="Normal 50 9" xfId="23334" xr:uid="{00000000-0005-0000-0000-0000A8920000}"/>
    <cellStyle name="Normal 50 9 2" xfId="33498" xr:uid="{00000000-0005-0000-0000-0000A9920000}"/>
    <cellStyle name="Normal 51" xfId="2399" xr:uid="{00000000-0005-0000-0000-0000AA920000}"/>
    <cellStyle name="Normal 52" xfId="2400" xr:uid="{00000000-0005-0000-0000-0000AB920000}"/>
    <cellStyle name="Normal 53" xfId="2401" xr:uid="{00000000-0005-0000-0000-0000AC920000}"/>
    <cellStyle name="Normal 54" xfId="2402" xr:uid="{00000000-0005-0000-0000-0000AD920000}"/>
    <cellStyle name="Normal 55" xfId="2403" xr:uid="{00000000-0005-0000-0000-0000AE920000}"/>
    <cellStyle name="Normal 56" xfId="2404" xr:uid="{00000000-0005-0000-0000-0000AF920000}"/>
    <cellStyle name="Normal 57" xfId="2405" xr:uid="{00000000-0005-0000-0000-0000B0920000}"/>
    <cellStyle name="Normal 58" xfId="2754" xr:uid="{00000000-0005-0000-0000-0000B1920000}"/>
    <cellStyle name="Normal 58 10" xfId="27557" xr:uid="{00000000-0005-0000-0000-0000B2920000}"/>
    <cellStyle name="Normal 58 11" xfId="37480" xr:uid="{00000000-0005-0000-0000-0000B3920000}"/>
    <cellStyle name="Normal 58 12" xfId="162" xr:uid="{00000000-0005-0000-0000-0000B4920000}"/>
    <cellStyle name="Normal 58 13" xfId="37869" xr:uid="{00000000-0005-0000-0000-0000B5920000}"/>
    <cellStyle name="Normal 58 14" xfId="45884" xr:uid="{00000000-0005-0000-0000-0000B6920000}"/>
    <cellStyle name="Normal 58 2" xfId="3142" xr:uid="{00000000-0005-0000-0000-0000B7920000}"/>
    <cellStyle name="Normal 58 2 2" xfId="3716" xr:uid="{00000000-0005-0000-0000-0000B8920000}"/>
    <cellStyle name="Normal 58 2 2 2" xfId="19861" xr:uid="{00000000-0005-0000-0000-0000B9920000}"/>
    <cellStyle name="Normal 58 2 2 2 2" xfId="22790" xr:uid="{00000000-0005-0000-0000-0000BA920000}"/>
    <cellStyle name="Normal 58 2 2 2 2 2" xfId="27177" xr:uid="{00000000-0005-0000-0000-0000BB920000}"/>
    <cellStyle name="Normal 58 2 2 2 2 2 2" xfId="37297" xr:uid="{00000000-0005-0000-0000-0000BC920000}"/>
    <cellStyle name="Normal 58 2 2 2 2 3" xfId="32965" xr:uid="{00000000-0005-0000-0000-0000BD920000}"/>
    <cellStyle name="Normal 58 2 2 2 3" xfId="25102" xr:uid="{00000000-0005-0000-0000-0000BE920000}"/>
    <cellStyle name="Normal 58 2 2 2 3 2" xfId="35232" xr:uid="{00000000-0005-0000-0000-0000BF920000}"/>
    <cellStyle name="Normal 58 2 2 2 4" xfId="30089" xr:uid="{00000000-0005-0000-0000-0000C0920000}"/>
    <cellStyle name="Normal 58 2 2 3" xfId="21121" xr:uid="{00000000-0005-0000-0000-0000C1920000}"/>
    <cellStyle name="Normal 58 2 2 3 2" xfId="26302" xr:uid="{00000000-0005-0000-0000-0000C2920000}"/>
    <cellStyle name="Normal 58 2 2 3 2 2" xfId="36423" xr:uid="{00000000-0005-0000-0000-0000C3920000}"/>
    <cellStyle name="Normal 58 2 2 3 3" xfId="31327" xr:uid="{00000000-0005-0000-0000-0000C4920000}"/>
    <cellStyle name="Normal 58 2 2 4" xfId="24209" xr:uid="{00000000-0005-0000-0000-0000C5920000}"/>
    <cellStyle name="Normal 58 2 2 4 2" xfId="34356" xr:uid="{00000000-0005-0000-0000-0000C6920000}"/>
    <cellStyle name="Normal 58 2 2 5" xfId="28433" xr:uid="{00000000-0005-0000-0000-0000C7920000}"/>
    <cellStyle name="Normal 58 2 3" xfId="19334" xr:uid="{00000000-0005-0000-0000-0000C8920000}"/>
    <cellStyle name="Normal 58 2 3 2" xfId="22263" xr:uid="{00000000-0005-0000-0000-0000C9920000}"/>
    <cellStyle name="Normal 58 2 3 2 2" xfId="26650" xr:uid="{00000000-0005-0000-0000-0000CA920000}"/>
    <cellStyle name="Normal 58 2 3 2 2 2" xfId="36770" xr:uid="{00000000-0005-0000-0000-0000CB920000}"/>
    <cellStyle name="Normal 58 2 3 2 3" xfId="32438" xr:uid="{00000000-0005-0000-0000-0000CC920000}"/>
    <cellStyle name="Normal 58 2 3 3" xfId="24575" xr:uid="{00000000-0005-0000-0000-0000CD920000}"/>
    <cellStyle name="Normal 58 2 3 3 2" xfId="34705" xr:uid="{00000000-0005-0000-0000-0000CE920000}"/>
    <cellStyle name="Normal 58 2 3 4" xfId="29562" xr:uid="{00000000-0005-0000-0000-0000CF920000}"/>
    <cellStyle name="Normal 58 2 4" xfId="20634" xr:uid="{00000000-0005-0000-0000-0000D0920000}"/>
    <cellStyle name="Normal 58 2 4 2" xfId="25816" xr:uid="{00000000-0005-0000-0000-0000D1920000}"/>
    <cellStyle name="Normal 58 2 4 2 2" xfId="35937" xr:uid="{00000000-0005-0000-0000-0000D2920000}"/>
    <cellStyle name="Normal 58 2 4 3" xfId="30841" xr:uid="{00000000-0005-0000-0000-0000D3920000}"/>
    <cellStyle name="Normal 58 2 5" xfId="23716" xr:uid="{00000000-0005-0000-0000-0000D4920000}"/>
    <cellStyle name="Normal 58 2 5 2" xfId="33869" xr:uid="{00000000-0005-0000-0000-0000D5920000}"/>
    <cellStyle name="Normal 58 2 6" xfId="27932" xr:uid="{00000000-0005-0000-0000-0000D6920000}"/>
    <cellStyle name="Normal 58 3" xfId="3717" xr:uid="{00000000-0005-0000-0000-0000D7920000}"/>
    <cellStyle name="Normal 58 3 2" xfId="19694" xr:uid="{00000000-0005-0000-0000-0000D8920000}"/>
    <cellStyle name="Normal 58 3 2 2" xfId="22623" xr:uid="{00000000-0005-0000-0000-0000D9920000}"/>
    <cellStyle name="Normal 58 3 2 2 2" xfId="27010" xr:uid="{00000000-0005-0000-0000-0000DA920000}"/>
    <cellStyle name="Normal 58 3 2 2 2 2" xfId="37130" xr:uid="{00000000-0005-0000-0000-0000DB920000}"/>
    <cellStyle name="Normal 58 3 2 2 3" xfId="32798" xr:uid="{00000000-0005-0000-0000-0000DC920000}"/>
    <cellStyle name="Normal 58 3 2 3" xfId="24935" xr:uid="{00000000-0005-0000-0000-0000DD920000}"/>
    <cellStyle name="Normal 58 3 2 3 2" xfId="35065" xr:uid="{00000000-0005-0000-0000-0000DE920000}"/>
    <cellStyle name="Normal 58 3 2 4" xfId="29922" xr:uid="{00000000-0005-0000-0000-0000DF920000}"/>
    <cellStyle name="Normal 58 3 3" xfId="21122" xr:uid="{00000000-0005-0000-0000-0000E0920000}"/>
    <cellStyle name="Normal 58 3 3 2" xfId="26303" xr:uid="{00000000-0005-0000-0000-0000E1920000}"/>
    <cellStyle name="Normal 58 3 3 2 2" xfId="36424" xr:uid="{00000000-0005-0000-0000-0000E2920000}"/>
    <cellStyle name="Normal 58 3 3 3" xfId="31328" xr:uid="{00000000-0005-0000-0000-0000E3920000}"/>
    <cellStyle name="Normal 58 3 4" xfId="24210" xr:uid="{00000000-0005-0000-0000-0000E4920000}"/>
    <cellStyle name="Normal 58 3 4 2" xfId="34357" xr:uid="{00000000-0005-0000-0000-0000E5920000}"/>
    <cellStyle name="Normal 58 3 5" xfId="28434" xr:uid="{00000000-0005-0000-0000-0000E6920000}"/>
    <cellStyle name="Normal 58 4" xfId="3718" xr:uid="{00000000-0005-0000-0000-0000E7920000}"/>
    <cellStyle name="Normal 58 4 2" xfId="19514" xr:uid="{00000000-0005-0000-0000-0000E8920000}"/>
    <cellStyle name="Normal 58 4 2 2" xfId="22443" xr:uid="{00000000-0005-0000-0000-0000E9920000}"/>
    <cellStyle name="Normal 58 4 2 2 2" xfId="26830" xr:uid="{00000000-0005-0000-0000-0000EA920000}"/>
    <cellStyle name="Normal 58 4 2 2 2 2" xfId="36950" xr:uid="{00000000-0005-0000-0000-0000EB920000}"/>
    <cellStyle name="Normal 58 4 2 2 3" xfId="32618" xr:uid="{00000000-0005-0000-0000-0000EC920000}"/>
    <cellStyle name="Normal 58 4 2 3" xfId="24755" xr:uid="{00000000-0005-0000-0000-0000ED920000}"/>
    <cellStyle name="Normal 58 4 2 3 2" xfId="34885" xr:uid="{00000000-0005-0000-0000-0000EE920000}"/>
    <cellStyle name="Normal 58 4 2 4" xfId="29742" xr:uid="{00000000-0005-0000-0000-0000EF920000}"/>
    <cellStyle name="Normal 58 4 3" xfId="21123" xr:uid="{00000000-0005-0000-0000-0000F0920000}"/>
    <cellStyle name="Normal 58 4 3 2" xfId="26304" xr:uid="{00000000-0005-0000-0000-0000F1920000}"/>
    <cellStyle name="Normal 58 4 3 2 2" xfId="36425" xr:uid="{00000000-0005-0000-0000-0000F2920000}"/>
    <cellStyle name="Normal 58 4 3 3" xfId="31329" xr:uid="{00000000-0005-0000-0000-0000F3920000}"/>
    <cellStyle name="Normal 58 4 4" xfId="24211" xr:uid="{00000000-0005-0000-0000-0000F4920000}"/>
    <cellStyle name="Normal 58 4 4 2" xfId="34358" xr:uid="{00000000-0005-0000-0000-0000F5920000}"/>
    <cellStyle name="Normal 58 4 5" xfId="28435" xr:uid="{00000000-0005-0000-0000-0000F6920000}"/>
    <cellStyle name="Normal 58 5" xfId="3719" xr:uid="{00000000-0005-0000-0000-0000F7920000}"/>
    <cellStyle name="Normal 58 5 2" xfId="20029" xr:uid="{00000000-0005-0000-0000-0000F8920000}"/>
    <cellStyle name="Normal 58 5 2 2" xfId="22958" xr:uid="{00000000-0005-0000-0000-0000F9920000}"/>
    <cellStyle name="Normal 58 5 2 2 2" xfId="27345" xr:uid="{00000000-0005-0000-0000-0000FA920000}"/>
    <cellStyle name="Normal 58 5 2 2 2 2" xfId="37465" xr:uid="{00000000-0005-0000-0000-0000FB920000}"/>
    <cellStyle name="Normal 58 5 2 2 3" xfId="33133" xr:uid="{00000000-0005-0000-0000-0000FC920000}"/>
    <cellStyle name="Normal 58 5 2 3" xfId="25270" xr:uid="{00000000-0005-0000-0000-0000FD920000}"/>
    <cellStyle name="Normal 58 5 2 3 2" xfId="35400" xr:uid="{00000000-0005-0000-0000-0000FE920000}"/>
    <cellStyle name="Normal 58 5 2 4" xfId="30257" xr:uid="{00000000-0005-0000-0000-0000FF920000}"/>
    <cellStyle name="Normal 58 5 3" xfId="21124" xr:uid="{00000000-0005-0000-0000-000000930000}"/>
    <cellStyle name="Normal 58 5 3 2" xfId="26305" xr:uid="{00000000-0005-0000-0000-000001930000}"/>
    <cellStyle name="Normal 58 5 3 2 2" xfId="36426" xr:uid="{00000000-0005-0000-0000-000002930000}"/>
    <cellStyle name="Normal 58 5 3 3" xfId="31330" xr:uid="{00000000-0005-0000-0000-000003930000}"/>
    <cellStyle name="Normal 58 5 4" xfId="24212" xr:uid="{00000000-0005-0000-0000-000004930000}"/>
    <cellStyle name="Normal 58 5 4 2" xfId="34359" xr:uid="{00000000-0005-0000-0000-000005930000}"/>
    <cellStyle name="Normal 58 5 5" xfId="28436" xr:uid="{00000000-0005-0000-0000-000006930000}"/>
    <cellStyle name="Normal 58 6" xfId="19166" xr:uid="{00000000-0005-0000-0000-000007930000}"/>
    <cellStyle name="Normal 58 6 2" xfId="22097" xr:uid="{00000000-0005-0000-0000-000008930000}"/>
    <cellStyle name="Normal 58 6 2 2" xfId="26484" xr:uid="{00000000-0005-0000-0000-000009930000}"/>
    <cellStyle name="Normal 58 6 2 2 2" xfId="36604" xr:uid="{00000000-0005-0000-0000-00000A930000}"/>
    <cellStyle name="Normal 58 6 2 3" xfId="32272" xr:uid="{00000000-0005-0000-0000-00000B930000}"/>
    <cellStyle name="Normal 58 6 3" xfId="24409" xr:uid="{00000000-0005-0000-0000-00000C930000}"/>
    <cellStyle name="Normal 58 6 3 2" xfId="34539" xr:uid="{00000000-0005-0000-0000-00000D930000}"/>
    <cellStyle name="Normal 58 6 4" xfId="29395" xr:uid="{00000000-0005-0000-0000-00000E930000}"/>
    <cellStyle name="Normal 58 7" xfId="20265" xr:uid="{00000000-0005-0000-0000-00000F930000}"/>
    <cellStyle name="Normal 58 7 2" xfId="25447" xr:uid="{00000000-0005-0000-0000-000010930000}"/>
    <cellStyle name="Normal 58 7 2 2" xfId="35568" xr:uid="{00000000-0005-0000-0000-000011930000}"/>
    <cellStyle name="Normal 58 7 3" xfId="30472" xr:uid="{00000000-0005-0000-0000-000012930000}"/>
    <cellStyle name="Normal 58 8" xfId="23005" xr:uid="{00000000-0005-0000-0000-000013930000}"/>
    <cellStyle name="Normal 58 8 2" xfId="33171" xr:uid="{00000000-0005-0000-0000-000014930000}"/>
    <cellStyle name="Normal 58 9" xfId="23347" xr:uid="{00000000-0005-0000-0000-000015930000}"/>
    <cellStyle name="Normal 58 9 2" xfId="33500" xr:uid="{00000000-0005-0000-0000-000016930000}"/>
    <cellStyle name="Normal 59" xfId="3143" xr:uid="{00000000-0005-0000-0000-000017930000}"/>
    <cellStyle name="Normal 59 2" xfId="3720" xr:uid="{00000000-0005-0000-0000-000018930000}"/>
    <cellStyle name="Normal 59 3" xfId="3721" xr:uid="{00000000-0005-0000-0000-000019930000}"/>
    <cellStyle name="Normal 59 4" xfId="21136" xr:uid="{00000000-0005-0000-0000-00001A930000}"/>
    <cellStyle name="Normal 59 4 2" xfId="31341" xr:uid="{00000000-0005-0000-0000-00001B930000}"/>
    <cellStyle name="Normal 59 5" xfId="23173" xr:uid="{00000000-0005-0000-0000-00001C930000}"/>
    <cellStyle name="Normal 59 5 2" xfId="33337" xr:uid="{00000000-0005-0000-0000-00001D930000}"/>
    <cellStyle name="Normal 6" xfId="60" xr:uid="{00000000-0005-0000-0000-00001E930000}"/>
    <cellStyle name="Normal 6 10" xfId="2406" xr:uid="{00000000-0005-0000-0000-00001F930000}"/>
    <cellStyle name="Normal 6 11" xfId="2407" xr:uid="{00000000-0005-0000-0000-000020930000}"/>
    <cellStyle name="Normal 6 12" xfId="2408" xr:uid="{00000000-0005-0000-0000-000021930000}"/>
    <cellStyle name="Normal 6 13" xfId="2409" xr:uid="{00000000-0005-0000-0000-000022930000}"/>
    <cellStyle name="Normal 6 14" xfId="2410" xr:uid="{00000000-0005-0000-0000-000023930000}"/>
    <cellStyle name="Normal 6 15" xfId="2411" xr:uid="{00000000-0005-0000-0000-000024930000}"/>
    <cellStyle name="Normal 6 16" xfId="2412" xr:uid="{00000000-0005-0000-0000-000025930000}"/>
    <cellStyle name="Normal 6 17" xfId="2413" xr:uid="{00000000-0005-0000-0000-000026930000}"/>
    <cellStyle name="Normal 6 18" xfId="2414" xr:uid="{00000000-0005-0000-0000-000027930000}"/>
    <cellStyle name="Normal 6 19" xfId="2415" xr:uid="{00000000-0005-0000-0000-000028930000}"/>
    <cellStyle name="Normal 6 2" xfId="61" xr:uid="{00000000-0005-0000-0000-000029930000}"/>
    <cellStyle name="Normal 6 2 10" xfId="2417" xr:uid="{00000000-0005-0000-0000-00002A930000}"/>
    <cellStyle name="Normal 6 2 11" xfId="2418" xr:uid="{00000000-0005-0000-0000-00002B930000}"/>
    <cellStyle name="Normal 6 2 12" xfId="2419" xr:uid="{00000000-0005-0000-0000-00002C930000}"/>
    <cellStyle name="Normal 6 2 13" xfId="2420" xr:uid="{00000000-0005-0000-0000-00002D930000}"/>
    <cellStyle name="Normal 6 2 14" xfId="2421" xr:uid="{00000000-0005-0000-0000-00002E930000}"/>
    <cellStyle name="Normal 6 2 15" xfId="2422" xr:uid="{00000000-0005-0000-0000-00002F930000}"/>
    <cellStyle name="Normal 6 2 16" xfId="2423" xr:uid="{00000000-0005-0000-0000-000030930000}"/>
    <cellStyle name="Normal 6 2 17" xfId="2424" xr:uid="{00000000-0005-0000-0000-000031930000}"/>
    <cellStyle name="Normal 6 2 18" xfId="2425" xr:uid="{00000000-0005-0000-0000-000032930000}"/>
    <cellStyle name="Normal 6 2 19" xfId="2426" xr:uid="{00000000-0005-0000-0000-000033930000}"/>
    <cellStyle name="Normal 6 2 2" xfId="2427" xr:uid="{00000000-0005-0000-0000-000034930000}"/>
    <cellStyle name="Normal 6 2 20" xfId="2428" xr:uid="{00000000-0005-0000-0000-000035930000}"/>
    <cellStyle name="Normal 6 2 21" xfId="2429" xr:uid="{00000000-0005-0000-0000-000036930000}"/>
    <cellStyle name="Normal 6 2 22" xfId="2430" xr:uid="{00000000-0005-0000-0000-000037930000}"/>
    <cellStyle name="Normal 6 2 23" xfId="2431" xr:uid="{00000000-0005-0000-0000-000038930000}"/>
    <cellStyle name="Normal 6 2 24" xfId="2432" xr:uid="{00000000-0005-0000-0000-000039930000}"/>
    <cellStyle name="Normal 6 2 25" xfId="2433" xr:uid="{00000000-0005-0000-0000-00003A930000}"/>
    <cellStyle name="Normal 6 2 26" xfId="2434" xr:uid="{00000000-0005-0000-0000-00003B930000}"/>
    <cellStyle name="Normal 6 2 27" xfId="2435" xr:uid="{00000000-0005-0000-0000-00003C930000}"/>
    <cellStyle name="Normal 6 2 28" xfId="2436" xr:uid="{00000000-0005-0000-0000-00003D930000}"/>
    <cellStyle name="Normal 6 2 29" xfId="2437" xr:uid="{00000000-0005-0000-0000-00003E930000}"/>
    <cellStyle name="Normal 6 2 3" xfId="2438" xr:uid="{00000000-0005-0000-0000-00003F930000}"/>
    <cellStyle name="Normal 6 2 30" xfId="2439" xr:uid="{00000000-0005-0000-0000-000040930000}"/>
    <cellStyle name="Normal 6 2 31" xfId="2440" xr:uid="{00000000-0005-0000-0000-000041930000}"/>
    <cellStyle name="Normal 6 2 32" xfId="2441" xr:uid="{00000000-0005-0000-0000-000042930000}"/>
    <cellStyle name="Normal 6 2 33" xfId="2442" xr:uid="{00000000-0005-0000-0000-000043930000}"/>
    <cellStyle name="Normal 6 2 34" xfId="2443" xr:uid="{00000000-0005-0000-0000-000044930000}"/>
    <cellStyle name="Normal 6 2 35" xfId="2444" xr:uid="{00000000-0005-0000-0000-000045930000}"/>
    <cellStyle name="Normal 6 2 36" xfId="2445" xr:uid="{00000000-0005-0000-0000-000046930000}"/>
    <cellStyle name="Normal 6 2 37" xfId="2446" xr:uid="{00000000-0005-0000-0000-000047930000}"/>
    <cellStyle name="Normal 6 2 38" xfId="2447" xr:uid="{00000000-0005-0000-0000-000048930000}"/>
    <cellStyle name="Normal 6 2 39" xfId="2448" xr:uid="{00000000-0005-0000-0000-000049930000}"/>
    <cellStyle name="Normal 6 2 4" xfId="2449" xr:uid="{00000000-0005-0000-0000-00004A930000}"/>
    <cellStyle name="Normal 6 2 40" xfId="2450" xr:uid="{00000000-0005-0000-0000-00004B930000}"/>
    <cellStyle name="Normal 6 2 41" xfId="2451" xr:uid="{00000000-0005-0000-0000-00004C930000}"/>
    <cellStyle name="Normal 6 2 42" xfId="2452" xr:uid="{00000000-0005-0000-0000-00004D930000}"/>
    <cellStyle name="Normal 6 2 43" xfId="2453" xr:uid="{00000000-0005-0000-0000-00004E930000}"/>
    <cellStyle name="Normal 6 2 44" xfId="2454" xr:uid="{00000000-0005-0000-0000-00004F930000}"/>
    <cellStyle name="Normal 6 2 45" xfId="2455" xr:uid="{00000000-0005-0000-0000-000050930000}"/>
    <cellStyle name="Normal 6 2 46" xfId="2456" xr:uid="{00000000-0005-0000-0000-000051930000}"/>
    <cellStyle name="Normal 6 2 47" xfId="2416" xr:uid="{00000000-0005-0000-0000-000052930000}"/>
    <cellStyle name="Normal 6 2 5" xfId="2457" xr:uid="{00000000-0005-0000-0000-000053930000}"/>
    <cellStyle name="Normal 6 2 6" xfId="2458" xr:uid="{00000000-0005-0000-0000-000054930000}"/>
    <cellStyle name="Normal 6 2 7" xfId="2459" xr:uid="{00000000-0005-0000-0000-000055930000}"/>
    <cellStyle name="Normal 6 2 8" xfId="2460" xr:uid="{00000000-0005-0000-0000-000056930000}"/>
    <cellStyle name="Normal 6 2 9" xfId="2461" xr:uid="{00000000-0005-0000-0000-000057930000}"/>
    <cellStyle name="Normal 6 20" xfId="2462" xr:uid="{00000000-0005-0000-0000-000058930000}"/>
    <cellStyle name="Normal 6 21" xfId="2463" xr:uid="{00000000-0005-0000-0000-000059930000}"/>
    <cellStyle name="Normal 6 22" xfId="2464" xr:uid="{00000000-0005-0000-0000-00005A930000}"/>
    <cellStyle name="Normal 6 23" xfId="2465" xr:uid="{00000000-0005-0000-0000-00005B930000}"/>
    <cellStyle name="Normal 6 24" xfId="2466" xr:uid="{00000000-0005-0000-0000-00005C930000}"/>
    <cellStyle name="Normal 6 25" xfId="2467" xr:uid="{00000000-0005-0000-0000-00005D930000}"/>
    <cellStyle name="Normal 6 26" xfId="2468" xr:uid="{00000000-0005-0000-0000-00005E930000}"/>
    <cellStyle name="Normal 6 27" xfId="2469" xr:uid="{00000000-0005-0000-0000-00005F930000}"/>
    <cellStyle name="Normal 6 28" xfId="2470" xr:uid="{00000000-0005-0000-0000-000060930000}"/>
    <cellStyle name="Normal 6 29" xfId="2471" xr:uid="{00000000-0005-0000-0000-000061930000}"/>
    <cellStyle name="Normal 6 3" xfId="2472" xr:uid="{00000000-0005-0000-0000-000062930000}"/>
    <cellStyle name="Normal 6 3 2" xfId="46076" xr:uid="{00000000-0005-0000-0000-000063930000}"/>
    <cellStyle name="Normal 6 30" xfId="2473" xr:uid="{00000000-0005-0000-0000-000064930000}"/>
    <cellStyle name="Normal 6 31" xfId="2474" xr:uid="{00000000-0005-0000-0000-000065930000}"/>
    <cellStyle name="Normal 6 32" xfId="2475" xr:uid="{00000000-0005-0000-0000-000066930000}"/>
    <cellStyle name="Normal 6 33" xfId="2476" xr:uid="{00000000-0005-0000-0000-000067930000}"/>
    <cellStyle name="Normal 6 34" xfId="2477" xr:uid="{00000000-0005-0000-0000-000068930000}"/>
    <cellStyle name="Normal 6 35" xfId="2478" xr:uid="{00000000-0005-0000-0000-000069930000}"/>
    <cellStyle name="Normal 6 36" xfId="2479" xr:uid="{00000000-0005-0000-0000-00006A930000}"/>
    <cellStyle name="Normal 6 37" xfId="2480" xr:uid="{00000000-0005-0000-0000-00006B930000}"/>
    <cellStyle name="Normal 6 38" xfId="2481" xr:uid="{00000000-0005-0000-0000-00006C930000}"/>
    <cellStyle name="Normal 6 39" xfId="2482" xr:uid="{00000000-0005-0000-0000-00006D930000}"/>
    <cellStyle name="Normal 6 4" xfId="2483" xr:uid="{00000000-0005-0000-0000-00006E930000}"/>
    <cellStyle name="Normal 6 40" xfId="2484" xr:uid="{00000000-0005-0000-0000-00006F930000}"/>
    <cellStyle name="Normal 6 41" xfId="2485" xr:uid="{00000000-0005-0000-0000-000070930000}"/>
    <cellStyle name="Normal 6 42" xfId="2486" xr:uid="{00000000-0005-0000-0000-000071930000}"/>
    <cellStyle name="Normal 6 43" xfId="2487" xr:uid="{00000000-0005-0000-0000-000072930000}"/>
    <cellStyle name="Normal 6 44" xfId="2488" xr:uid="{00000000-0005-0000-0000-000073930000}"/>
    <cellStyle name="Normal 6 45" xfId="2489" xr:uid="{00000000-0005-0000-0000-000074930000}"/>
    <cellStyle name="Normal 6 46" xfId="2490" xr:uid="{00000000-0005-0000-0000-000075930000}"/>
    <cellStyle name="Normal 6 47" xfId="2491" xr:uid="{00000000-0005-0000-0000-000076930000}"/>
    <cellStyle name="Normal 6 48" xfId="2492" xr:uid="{00000000-0005-0000-0000-000077930000}"/>
    <cellStyle name="Normal 6 49" xfId="2493" xr:uid="{00000000-0005-0000-0000-000078930000}"/>
    <cellStyle name="Normal 6 5" xfId="2494" xr:uid="{00000000-0005-0000-0000-000079930000}"/>
    <cellStyle name="Normal 6 50" xfId="2495" xr:uid="{00000000-0005-0000-0000-00007A930000}"/>
    <cellStyle name="Normal 6 51" xfId="2496" xr:uid="{00000000-0005-0000-0000-00007B930000}"/>
    <cellStyle name="Normal 6 52" xfId="2497" xr:uid="{00000000-0005-0000-0000-00007C930000}"/>
    <cellStyle name="Normal 6 53" xfId="2498" xr:uid="{00000000-0005-0000-0000-00007D930000}"/>
    <cellStyle name="Normal 6 54" xfId="2499" xr:uid="{00000000-0005-0000-0000-00007E930000}"/>
    <cellStyle name="Normal 6 6" xfId="2500" xr:uid="{00000000-0005-0000-0000-00007F930000}"/>
    <cellStyle name="Normal 6 7" xfId="2501" xr:uid="{00000000-0005-0000-0000-000080930000}"/>
    <cellStyle name="Normal 6 8" xfId="2502" xr:uid="{00000000-0005-0000-0000-000081930000}"/>
    <cellStyle name="Normal 6 9" xfId="2503" xr:uid="{00000000-0005-0000-0000-000082930000}"/>
    <cellStyle name="Normal 60" xfId="3144" xr:uid="{00000000-0005-0000-0000-000083930000}"/>
    <cellStyle name="Normal 60 2" xfId="3722" xr:uid="{00000000-0005-0000-0000-000084930000}"/>
    <cellStyle name="Normal 60 2 2" xfId="19696" xr:uid="{00000000-0005-0000-0000-000085930000}"/>
    <cellStyle name="Normal 60 2 2 2" xfId="22625" xr:uid="{00000000-0005-0000-0000-000086930000}"/>
    <cellStyle name="Normal 60 2 2 2 2" xfId="27012" xr:uid="{00000000-0005-0000-0000-000087930000}"/>
    <cellStyle name="Normal 60 2 2 2 2 2" xfId="37132" xr:uid="{00000000-0005-0000-0000-000088930000}"/>
    <cellStyle name="Normal 60 2 2 2 3" xfId="32800" xr:uid="{00000000-0005-0000-0000-000089930000}"/>
    <cellStyle name="Normal 60 2 2 3" xfId="24937" xr:uid="{00000000-0005-0000-0000-00008A930000}"/>
    <cellStyle name="Normal 60 2 2 3 2" xfId="35067" xr:uid="{00000000-0005-0000-0000-00008B930000}"/>
    <cellStyle name="Normal 60 2 2 4" xfId="29924" xr:uid="{00000000-0005-0000-0000-00008C930000}"/>
    <cellStyle name="Normal 60 2 3" xfId="21125" xr:uid="{00000000-0005-0000-0000-00008D930000}"/>
    <cellStyle name="Normal 60 2 3 2" xfId="26306" xr:uid="{00000000-0005-0000-0000-00008E930000}"/>
    <cellStyle name="Normal 60 2 3 2 2" xfId="36427" xr:uid="{00000000-0005-0000-0000-00008F930000}"/>
    <cellStyle name="Normal 60 2 3 3" xfId="31331" xr:uid="{00000000-0005-0000-0000-000090930000}"/>
    <cellStyle name="Normal 60 2 4" xfId="24213" xr:uid="{00000000-0005-0000-0000-000091930000}"/>
    <cellStyle name="Normal 60 2 4 2" xfId="34360" xr:uid="{00000000-0005-0000-0000-000092930000}"/>
    <cellStyle name="Normal 60 2 5" xfId="28437" xr:uid="{00000000-0005-0000-0000-000093930000}"/>
    <cellStyle name="Normal 60 3" xfId="19168" xr:uid="{00000000-0005-0000-0000-000094930000}"/>
    <cellStyle name="Normal 60 3 2" xfId="22099" xr:uid="{00000000-0005-0000-0000-000095930000}"/>
    <cellStyle name="Normal 60 3 2 2" xfId="26486" xr:uid="{00000000-0005-0000-0000-000096930000}"/>
    <cellStyle name="Normal 60 3 2 2 2" xfId="36606" xr:uid="{00000000-0005-0000-0000-000097930000}"/>
    <cellStyle name="Normal 60 3 2 3" xfId="32274" xr:uid="{00000000-0005-0000-0000-000098930000}"/>
    <cellStyle name="Normal 60 3 3" xfId="24411" xr:uid="{00000000-0005-0000-0000-000099930000}"/>
    <cellStyle name="Normal 60 3 3 2" xfId="34541" xr:uid="{00000000-0005-0000-0000-00009A930000}"/>
    <cellStyle name="Normal 60 3 4" xfId="29397" xr:uid="{00000000-0005-0000-0000-00009B930000}"/>
    <cellStyle name="Normal 60 4" xfId="20635" xr:uid="{00000000-0005-0000-0000-00009C930000}"/>
    <cellStyle name="Normal 60 4 2" xfId="25817" xr:uid="{00000000-0005-0000-0000-00009D930000}"/>
    <cellStyle name="Normal 60 4 2 2" xfId="35938" xr:uid="{00000000-0005-0000-0000-00009E930000}"/>
    <cellStyle name="Normal 60 4 3" xfId="30842" xr:uid="{00000000-0005-0000-0000-00009F930000}"/>
    <cellStyle name="Normal 60 5" xfId="23717" xr:uid="{00000000-0005-0000-0000-0000A0930000}"/>
    <cellStyle name="Normal 60 5 2" xfId="33870" xr:uid="{00000000-0005-0000-0000-0000A1930000}"/>
    <cellStyle name="Normal 60 6" xfId="27933" xr:uid="{00000000-0005-0000-0000-0000A2930000}"/>
    <cellStyle name="Normal 60 7" xfId="37684" xr:uid="{00000000-0005-0000-0000-0000A3930000}"/>
    <cellStyle name="Normal 60 8" xfId="37870" xr:uid="{00000000-0005-0000-0000-0000A4930000}"/>
    <cellStyle name="Normal 60 9" xfId="45885" xr:uid="{00000000-0005-0000-0000-0000A5930000}"/>
    <cellStyle name="Normal 61" xfId="177" xr:uid="{00000000-0005-0000-0000-0000A6930000}"/>
    <cellStyle name="Normal 61 2" xfId="3723" xr:uid="{00000000-0005-0000-0000-0000A7930000}"/>
    <cellStyle name="Normal 61 2 2" xfId="19863" xr:uid="{00000000-0005-0000-0000-0000A8930000}"/>
    <cellStyle name="Normal 61 2 2 2" xfId="22792" xr:uid="{00000000-0005-0000-0000-0000A9930000}"/>
    <cellStyle name="Normal 61 2 2 2 2" xfId="27179" xr:uid="{00000000-0005-0000-0000-0000AA930000}"/>
    <cellStyle name="Normal 61 2 2 2 2 2" xfId="37299" xr:uid="{00000000-0005-0000-0000-0000AB930000}"/>
    <cellStyle name="Normal 61 2 2 2 3" xfId="32967" xr:uid="{00000000-0005-0000-0000-0000AC930000}"/>
    <cellStyle name="Normal 61 2 2 3" xfId="25104" xr:uid="{00000000-0005-0000-0000-0000AD930000}"/>
    <cellStyle name="Normal 61 2 2 3 2" xfId="35234" xr:uid="{00000000-0005-0000-0000-0000AE930000}"/>
    <cellStyle name="Normal 61 2 2 4" xfId="30091" xr:uid="{00000000-0005-0000-0000-0000AF930000}"/>
    <cellStyle name="Normal 61 2 3" xfId="21126" xr:uid="{00000000-0005-0000-0000-0000B0930000}"/>
    <cellStyle name="Normal 61 2 3 2" xfId="26307" xr:uid="{00000000-0005-0000-0000-0000B1930000}"/>
    <cellStyle name="Normal 61 2 3 2 2" xfId="36428" xr:uid="{00000000-0005-0000-0000-0000B2930000}"/>
    <cellStyle name="Normal 61 2 3 3" xfId="31332" xr:uid="{00000000-0005-0000-0000-0000B3930000}"/>
    <cellStyle name="Normal 61 2 4" xfId="24214" xr:uid="{00000000-0005-0000-0000-0000B4930000}"/>
    <cellStyle name="Normal 61 2 4 2" xfId="34361" xr:uid="{00000000-0005-0000-0000-0000B5930000}"/>
    <cellStyle name="Normal 61 2 5" xfId="28438" xr:uid="{00000000-0005-0000-0000-0000B6930000}"/>
    <cellStyle name="Normal 61 3" xfId="19336" xr:uid="{00000000-0005-0000-0000-0000B7930000}"/>
    <cellStyle name="Normal 61 3 2" xfId="22265" xr:uid="{00000000-0005-0000-0000-0000B8930000}"/>
    <cellStyle name="Normal 61 3 2 2" xfId="26652" xr:uid="{00000000-0005-0000-0000-0000B9930000}"/>
    <cellStyle name="Normal 61 3 2 2 2" xfId="36772" xr:uid="{00000000-0005-0000-0000-0000BA930000}"/>
    <cellStyle name="Normal 61 3 2 3" xfId="32440" xr:uid="{00000000-0005-0000-0000-0000BB930000}"/>
    <cellStyle name="Normal 61 3 3" xfId="24577" xr:uid="{00000000-0005-0000-0000-0000BC930000}"/>
    <cellStyle name="Normal 61 3 3 2" xfId="34707" xr:uid="{00000000-0005-0000-0000-0000BD930000}"/>
    <cellStyle name="Normal 61 3 4" xfId="29564" xr:uid="{00000000-0005-0000-0000-0000BE930000}"/>
    <cellStyle name="Normal 61 4" xfId="20636" xr:uid="{00000000-0005-0000-0000-0000BF930000}"/>
    <cellStyle name="Normal 61 4 2" xfId="25818" xr:uid="{00000000-0005-0000-0000-0000C0930000}"/>
    <cellStyle name="Normal 61 4 2 2" xfId="35939" xr:uid="{00000000-0005-0000-0000-0000C1930000}"/>
    <cellStyle name="Normal 61 4 3" xfId="30843" xr:uid="{00000000-0005-0000-0000-0000C2930000}"/>
    <cellStyle name="Normal 61 5" xfId="23718" xr:uid="{00000000-0005-0000-0000-0000C3930000}"/>
    <cellStyle name="Normal 61 5 2" xfId="33871" xr:uid="{00000000-0005-0000-0000-0000C4930000}"/>
    <cellStyle name="Normal 61 6" xfId="27934" xr:uid="{00000000-0005-0000-0000-0000C5930000}"/>
    <cellStyle name="Normal 61 7" xfId="37685" xr:uid="{00000000-0005-0000-0000-0000C6930000}"/>
    <cellStyle name="Normal 62" xfId="3145" xr:uid="{00000000-0005-0000-0000-0000C7930000}"/>
    <cellStyle name="Normal 62 2" xfId="3724" xr:uid="{00000000-0005-0000-0000-0000C8930000}"/>
    <cellStyle name="Normal 62 2 2" xfId="19865" xr:uid="{00000000-0005-0000-0000-0000C9930000}"/>
    <cellStyle name="Normal 62 2 2 2" xfId="22794" xr:uid="{00000000-0005-0000-0000-0000CA930000}"/>
    <cellStyle name="Normal 62 2 2 2 2" xfId="27181" xr:uid="{00000000-0005-0000-0000-0000CB930000}"/>
    <cellStyle name="Normal 62 2 2 2 2 2" xfId="37301" xr:uid="{00000000-0005-0000-0000-0000CC930000}"/>
    <cellStyle name="Normal 62 2 2 2 3" xfId="32969" xr:uid="{00000000-0005-0000-0000-0000CD930000}"/>
    <cellStyle name="Normal 62 2 2 3" xfId="25106" xr:uid="{00000000-0005-0000-0000-0000CE930000}"/>
    <cellStyle name="Normal 62 2 2 3 2" xfId="35236" xr:uid="{00000000-0005-0000-0000-0000CF930000}"/>
    <cellStyle name="Normal 62 2 2 4" xfId="30093" xr:uid="{00000000-0005-0000-0000-0000D0930000}"/>
    <cellStyle name="Normal 62 2 3" xfId="21127" xr:uid="{00000000-0005-0000-0000-0000D1930000}"/>
    <cellStyle name="Normal 62 2 3 2" xfId="26308" xr:uid="{00000000-0005-0000-0000-0000D2930000}"/>
    <cellStyle name="Normal 62 2 3 2 2" xfId="36429" xr:uid="{00000000-0005-0000-0000-0000D3930000}"/>
    <cellStyle name="Normal 62 2 3 3" xfId="31333" xr:uid="{00000000-0005-0000-0000-0000D4930000}"/>
    <cellStyle name="Normal 62 2 4" xfId="24215" xr:uid="{00000000-0005-0000-0000-0000D5930000}"/>
    <cellStyle name="Normal 62 2 4 2" xfId="34362" xr:uid="{00000000-0005-0000-0000-0000D6930000}"/>
    <cellStyle name="Normal 62 2 5" xfId="28439" xr:uid="{00000000-0005-0000-0000-0000D7930000}"/>
    <cellStyle name="Normal 62 3" xfId="19338" xr:uid="{00000000-0005-0000-0000-0000D8930000}"/>
    <cellStyle name="Normal 62 3 2" xfId="22267" xr:uid="{00000000-0005-0000-0000-0000D9930000}"/>
    <cellStyle name="Normal 62 3 2 2" xfId="26654" xr:uid="{00000000-0005-0000-0000-0000DA930000}"/>
    <cellStyle name="Normal 62 3 2 2 2" xfId="36774" xr:uid="{00000000-0005-0000-0000-0000DB930000}"/>
    <cellStyle name="Normal 62 3 2 3" xfId="32442" xr:uid="{00000000-0005-0000-0000-0000DC930000}"/>
    <cellStyle name="Normal 62 3 3" xfId="24579" xr:uid="{00000000-0005-0000-0000-0000DD930000}"/>
    <cellStyle name="Normal 62 3 3 2" xfId="34709" xr:uid="{00000000-0005-0000-0000-0000DE930000}"/>
    <cellStyle name="Normal 62 3 4" xfId="29566" xr:uid="{00000000-0005-0000-0000-0000DF930000}"/>
    <cellStyle name="Normal 62 4" xfId="20637" xr:uid="{00000000-0005-0000-0000-0000E0930000}"/>
    <cellStyle name="Normal 62 4 2" xfId="25819" xr:uid="{00000000-0005-0000-0000-0000E1930000}"/>
    <cellStyle name="Normal 62 4 2 2" xfId="35940" xr:uid="{00000000-0005-0000-0000-0000E2930000}"/>
    <cellStyle name="Normal 62 4 3" xfId="30844" xr:uid="{00000000-0005-0000-0000-0000E3930000}"/>
    <cellStyle name="Normal 62 5" xfId="23719" xr:uid="{00000000-0005-0000-0000-0000E4930000}"/>
    <cellStyle name="Normal 62 5 2" xfId="33872" xr:uid="{00000000-0005-0000-0000-0000E5930000}"/>
    <cellStyle name="Normal 62 6" xfId="27935" xr:uid="{00000000-0005-0000-0000-0000E6930000}"/>
    <cellStyle name="Normal 62 7" xfId="37686" xr:uid="{00000000-0005-0000-0000-0000E7930000}"/>
    <cellStyle name="Normal 63" xfId="3146" xr:uid="{00000000-0005-0000-0000-0000E8930000}"/>
    <cellStyle name="Normal 63 2" xfId="3725" xr:uid="{00000000-0005-0000-0000-0000E9930000}"/>
    <cellStyle name="Normal 63 2 2" xfId="19866" xr:uid="{00000000-0005-0000-0000-0000EA930000}"/>
    <cellStyle name="Normal 63 2 2 2" xfId="22795" xr:uid="{00000000-0005-0000-0000-0000EB930000}"/>
    <cellStyle name="Normal 63 2 2 2 2" xfId="27182" xr:uid="{00000000-0005-0000-0000-0000EC930000}"/>
    <cellStyle name="Normal 63 2 2 2 2 2" xfId="37302" xr:uid="{00000000-0005-0000-0000-0000ED930000}"/>
    <cellStyle name="Normal 63 2 2 2 3" xfId="32970" xr:uid="{00000000-0005-0000-0000-0000EE930000}"/>
    <cellStyle name="Normal 63 2 2 3" xfId="25107" xr:uid="{00000000-0005-0000-0000-0000EF930000}"/>
    <cellStyle name="Normal 63 2 2 3 2" xfId="35237" xr:uid="{00000000-0005-0000-0000-0000F0930000}"/>
    <cellStyle name="Normal 63 2 2 4" xfId="30094" xr:uid="{00000000-0005-0000-0000-0000F1930000}"/>
    <cellStyle name="Normal 63 2 3" xfId="21128" xr:uid="{00000000-0005-0000-0000-0000F2930000}"/>
    <cellStyle name="Normal 63 2 3 2" xfId="26309" xr:uid="{00000000-0005-0000-0000-0000F3930000}"/>
    <cellStyle name="Normal 63 2 3 2 2" xfId="36430" xr:uid="{00000000-0005-0000-0000-0000F4930000}"/>
    <cellStyle name="Normal 63 2 3 3" xfId="31334" xr:uid="{00000000-0005-0000-0000-0000F5930000}"/>
    <cellStyle name="Normal 63 2 4" xfId="24216" xr:uid="{00000000-0005-0000-0000-0000F6930000}"/>
    <cellStyle name="Normal 63 2 4 2" xfId="34363" xr:uid="{00000000-0005-0000-0000-0000F7930000}"/>
    <cellStyle name="Normal 63 2 5" xfId="28440" xr:uid="{00000000-0005-0000-0000-0000F8930000}"/>
    <cellStyle name="Normal 63 3" xfId="19339" xr:uid="{00000000-0005-0000-0000-0000F9930000}"/>
    <cellStyle name="Normal 63 3 2" xfId="22268" xr:uid="{00000000-0005-0000-0000-0000FA930000}"/>
    <cellStyle name="Normal 63 3 2 2" xfId="26655" xr:uid="{00000000-0005-0000-0000-0000FB930000}"/>
    <cellStyle name="Normal 63 3 2 2 2" xfId="36775" xr:uid="{00000000-0005-0000-0000-0000FC930000}"/>
    <cellStyle name="Normal 63 3 2 3" xfId="32443" xr:uid="{00000000-0005-0000-0000-0000FD930000}"/>
    <cellStyle name="Normal 63 3 3" xfId="24580" xr:uid="{00000000-0005-0000-0000-0000FE930000}"/>
    <cellStyle name="Normal 63 3 3 2" xfId="34710" xr:uid="{00000000-0005-0000-0000-0000FF930000}"/>
    <cellStyle name="Normal 63 3 4" xfId="29567" xr:uid="{00000000-0005-0000-0000-000000940000}"/>
    <cellStyle name="Normal 63 4" xfId="20638" xr:uid="{00000000-0005-0000-0000-000001940000}"/>
    <cellStyle name="Normal 63 4 2" xfId="25820" xr:uid="{00000000-0005-0000-0000-000002940000}"/>
    <cellStyle name="Normal 63 4 2 2" xfId="35941" xr:uid="{00000000-0005-0000-0000-000003940000}"/>
    <cellStyle name="Normal 63 4 3" xfId="30845" xr:uid="{00000000-0005-0000-0000-000004940000}"/>
    <cellStyle name="Normal 63 5" xfId="23720" xr:uid="{00000000-0005-0000-0000-000005940000}"/>
    <cellStyle name="Normal 63 5 2" xfId="33873" xr:uid="{00000000-0005-0000-0000-000006940000}"/>
    <cellStyle name="Normal 63 6" xfId="27936" xr:uid="{00000000-0005-0000-0000-000007940000}"/>
    <cellStyle name="Normal 63 7" xfId="37687" xr:uid="{00000000-0005-0000-0000-000008940000}"/>
    <cellStyle name="Normal 64" xfId="3147" xr:uid="{00000000-0005-0000-0000-000009940000}"/>
    <cellStyle name="Normal 64 2" xfId="3726" xr:uid="{00000000-0005-0000-0000-00000A940000}"/>
    <cellStyle name="Normal 64 2 2" xfId="19867" xr:uid="{00000000-0005-0000-0000-00000B940000}"/>
    <cellStyle name="Normal 64 2 2 2" xfId="22796" xr:uid="{00000000-0005-0000-0000-00000C940000}"/>
    <cellStyle name="Normal 64 2 2 2 2" xfId="27183" xr:uid="{00000000-0005-0000-0000-00000D940000}"/>
    <cellStyle name="Normal 64 2 2 2 2 2" xfId="37303" xr:uid="{00000000-0005-0000-0000-00000E940000}"/>
    <cellStyle name="Normal 64 2 2 2 3" xfId="32971" xr:uid="{00000000-0005-0000-0000-00000F940000}"/>
    <cellStyle name="Normal 64 2 2 3" xfId="25108" xr:uid="{00000000-0005-0000-0000-000010940000}"/>
    <cellStyle name="Normal 64 2 2 3 2" xfId="35238" xr:uid="{00000000-0005-0000-0000-000011940000}"/>
    <cellStyle name="Normal 64 2 2 4" xfId="30095" xr:uid="{00000000-0005-0000-0000-000012940000}"/>
    <cellStyle name="Normal 64 2 3" xfId="21129" xr:uid="{00000000-0005-0000-0000-000013940000}"/>
    <cellStyle name="Normal 64 2 3 2" xfId="26310" xr:uid="{00000000-0005-0000-0000-000014940000}"/>
    <cellStyle name="Normal 64 2 3 2 2" xfId="36431" xr:uid="{00000000-0005-0000-0000-000015940000}"/>
    <cellStyle name="Normal 64 2 3 3" xfId="31335" xr:uid="{00000000-0005-0000-0000-000016940000}"/>
    <cellStyle name="Normal 64 2 4" xfId="24217" xr:uid="{00000000-0005-0000-0000-000017940000}"/>
    <cellStyle name="Normal 64 2 4 2" xfId="34364" xr:uid="{00000000-0005-0000-0000-000018940000}"/>
    <cellStyle name="Normal 64 2 5" xfId="28441" xr:uid="{00000000-0005-0000-0000-000019940000}"/>
    <cellStyle name="Normal 64 3" xfId="19340" xr:uid="{00000000-0005-0000-0000-00001A940000}"/>
    <cellStyle name="Normal 64 3 2" xfId="22269" xr:uid="{00000000-0005-0000-0000-00001B940000}"/>
    <cellStyle name="Normal 64 3 2 2" xfId="26656" xr:uid="{00000000-0005-0000-0000-00001C940000}"/>
    <cellStyle name="Normal 64 3 2 2 2" xfId="36776" xr:uid="{00000000-0005-0000-0000-00001D940000}"/>
    <cellStyle name="Normal 64 3 2 3" xfId="32444" xr:uid="{00000000-0005-0000-0000-00001E940000}"/>
    <cellStyle name="Normal 64 3 3" xfId="24581" xr:uid="{00000000-0005-0000-0000-00001F940000}"/>
    <cellStyle name="Normal 64 3 3 2" xfId="34711" xr:uid="{00000000-0005-0000-0000-000020940000}"/>
    <cellStyle name="Normal 64 3 4" xfId="29568" xr:uid="{00000000-0005-0000-0000-000021940000}"/>
    <cellStyle name="Normal 64 4" xfId="20639" xr:uid="{00000000-0005-0000-0000-000022940000}"/>
    <cellStyle name="Normal 64 4 2" xfId="25821" xr:uid="{00000000-0005-0000-0000-000023940000}"/>
    <cellStyle name="Normal 64 4 2 2" xfId="35942" xr:uid="{00000000-0005-0000-0000-000024940000}"/>
    <cellStyle name="Normal 64 4 3" xfId="30846" xr:uid="{00000000-0005-0000-0000-000025940000}"/>
    <cellStyle name="Normal 64 5" xfId="23721" xr:uid="{00000000-0005-0000-0000-000026940000}"/>
    <cellStyle name="Normal 64 5 2" xfId="33874" xr:uid="{00000000-0005-0000-0000-000027940000}"/>
    <cellStyle name="Normal 64 6" xfId="27937" xr:uid="{00000000-0005-0000-0000-000028940000}"/>
    <cellStyle name="Normal 65" xfId="3148" xr:uid="{00000000-0005-0000-0000-000029940000}"/>
    <cellStyle name="Normal 66" xfId="3149" xr:uid="{00000000-0005-0000-0000-00002A940000}"/>
    <cellStyle name="Normal 66 2" xfId="37522" xr:uid="{00000000-0005-0000-0000-00002B940000}"/>
    <cellStyle name="Normal 67" xfId="3150" xr:uid="{00000000-0005-0000-0000-00002C940000}"/>
    <cellStyle name="Normal 68" xfId="3727" xr:uid="{00000000-0005-0000-0000-00002D940000}"/>
    <cellStyle name="Normal 69" xfId="3728" xr:uid="{00000000-0005-0000-0000-00002E940000}"/>
    <cellStyle name="Normal 7" xfId="62" xr:uid="{00000000-0005-0000-0000-00002F940000}"/>
    <cellStyle name="Normal 7 10" xfId="11898" xr:uid="{00000000-0005-0000-0000-000030940000}"/>
    <cellStyle name="Normal 7 11" xfId="11899" xr:uid="{00000000-0005-0000-0000-000031940000}"/>
    <cellStyle name="Normal 7 12" xfId="11900" xr:uid="{00000000-0005-0000-0000-000032940000}"/>
    <cellStyle name="Normal 7 13" xfId="11901" xr:uid="{00000000-0005-0000-0000-000033940000}"/>
    <cellStyle name="Normal 7 14" xfId="11902" xr:uid="{00000000-0005-0000-0000-000034940000}"/>
    <cellStyle name="Normal 7 15" xfId="11903" xr:uid="{00000000-0005-0000-0000-000035940000}"/>
    <cellStyle name="Normal 7 16" xfId="11904" xr:uid="{00000000-0005-0000-0000-000036940000}"/>
    <cellStyle name="Normal 7 17" xfId="11905" xr:uid="{00000000-0005-0000-0000-000037940000}"/>
    <cellStyle name="Normal 7 18" xfId="11906" xr:uid="{00000000-0005-0000-0000-000038940000}"/>
    <cellStyle name="Normal 7 19" xfId="11907" xr:uid="{00000000-0005-0000-0000-000039940000}"/>
    <cellStyle name="Normal 7 2" xfId="63" xr:uid="{00000000-0005-0000-0000-00003A940000}"/>
    <cellStyle name="Normal 7 2 2" xfId="64" xr:uid="{00000000-0005-0000-0000-00003B940000}"/>
    <cellStyle name="Normal 7 2 2 2" xfId="11909" xr:uid="{00000000-0005-0000-0000-00003C940000}"/>
    <cellStyle name="Normal 7 2 2 3" xfId="11910" xr:uid="{00000000-0005-0000-0000-00003D940000}"/>
    <cellStyle name="Normal 7 2 2 4" xfId="11911" xr:uid="{00000000-0005-0000-0000-00003E940000}"/>
    <cellStyle name="Normal 7 2 2 5" xfId="11908" xr:uid="{00000000-0005-0000-0000-00003F940000}"/>
    <cellStyle name="Normal 7 2 3" xfId="11912" xr:uid="{00000000-0005-0000-0000-000040940000}"/>
    <cellStyle name="Normal 7 2 4" xfId="11913" xr:uid="{00000000-0005-0000-0000-000041940000}"/>
    <cellStyle name="Normal 7 2 5" xfId="11914" xr:uid="{00000000-0005-0000-0000-000042940000}"/>
    <cellStyle name="Normal 7 2 6" xfId="2504" xr:uid="{00000000-0005-0000-0000-000043940000}"/>
    <cellStyle name="Normal 7 20" xfId="11915" xr:uid="{00000000-0005-0000-0000-000044940000}"/>
    <cellStyle name="Normal 7 3" xfId="65" xr:uid="{00000000-0005-0000-0000-000045940000}"/>
    <cellStyle name="Normal 7 3 2" xfId="11916" xr:uid="{00000000-0005-0000-0000-000046940000}"/>
    <cellStyle name="Normal 7 4" xfId="11917" xr:uid="{00000000-0005-0000-0000-000047940000}"/>
    <cellStyle name="Normal 7 5" xfId="11918" xr:uid="{00000000-0005-0000-0000-000048940000}"/>
    <cellStyle name="Normal 7 6" xfId="11919" xr:uid="{00000000-0005-0000-0000-000049940000}"/>
    <cellStyle name="Normal 7 7" xfId="11920" xr:uid="{00000000-0005-0000-0000-00004A940000}"/>
    <cellStyle name="Normal 7 8" xfId="11921" xr:uid="{00000000-0005-0000-0000-00004B940000}"/>
    <cellStyle name="Normal 7 9" xfId="11922" xr:uid="{00000000-0005-0000-0000-00004C940000}"/>
    <cellStyle name="Normal 70" xfId="165" xr:uid="{00000000-0005-0000-0000-00004D940000}"/>
    <cellStyle name="Normal 71" xfId="3223" xr:uid="{00000000-0005-0000-0000-00004E940000}"/>
    <cellStyle name="Normal 72" xfId="11923" xr:uid="{00000000-0005-0000-0000-00004F940000}"/>
    <cellStyle name="Normal 73" xfId="11924" xr:uid="{00000000-0005-0000-0000-000050940000}"/>
    <cellStyle name="Normal 74" xfId="11925" xr:uid="{00000000-0005-0000-0000-000051940000}"/>
    <cellStyle name="Normal 75" xfId="11926" xr:uid="{00000000-0005-0000-0000-000052940000}"/>
    <cellStyle name="Normal 76" xfId="11927" xr:uid="{00000000-0005-0000-0000-000053940000}"/>
    <cellStyle name="Normal 77" xfId="11928" xr:uid="{00000000-0005-0000-0000-000054940000}"/>
    <cellStyle name="Normal 78" xfId="11929" xr:uid="{00000000-0005-0000-0000-000055940000}"/>
    <cellStyle name="Normal 79" xfId="11930" xr:uid="{00000000-0005-0000-0000-000056940000}"/>
    <cellStyle name="Normal 8" xfId="66" xr:uid="{00000000-0005-0000-0000-000057940000}"/>
    <cellStyle name="Normal 8 2" xfId="11931" xr:uid="{00000000-0005-0000-0000-000058940000}"/>
    <cellStyle name="Normal 8 3" xfId="11932" xr:uid="{00000000-0005-0000-0000-000059940000}"/>
    <cellStyle name="Normal 8 4" xfId="11933" xr:uid="{00000000-0005-0000-0000-00005A940000}"/>
    <cellStyle name="Normal 8 4 2" xfId="11934" xr:uid="{00000000-0005-0000-0000-00005B940000}"/>
    <cellStyle name="Normal 8 5" xfId="11935" xr:uid="{00000000-0005-0000-0000-00005C940000}"/>
    <cellStyle name="Normal 8 6" xfId="11936" xr:uid="{00000000-0005-0000-0000-00005D940000}"/>
    <cellStyle name="Normal 8 7" xfId="2505" xr:uid="{00000000-0005-0000-0000-00005E940000}"/>
    <cellStyle name="Normal 8 8" xfId="46077" xr:uid="{00000000-0005-0000-0000-00005F940000}"/>
    <cellStyle name="Normal 80" xfId="11937" xr:uid="{00000000-0005-0000-0000-000060940000}"/>
    <cellStyle name="Normal 81" xfId="11938" xr:uid="{00000000-0005-0000-0000-000061940000}"/>
    <cellStyle name="Normal 82" xfId="11939" xr:uid="{00000000-0005-0000-0000-000062940000}"/>
    <cellStyle name="Normal 83" xfId="11940" xr:uid="{00000000-0005-0000-0000-000063940000}"/>
    <cellStyle name="Normal 84" xfId="11941" xr:uid="{00000000-0005-0000-0000-000064940000}"/>
    <cellStyle name="Normal 85" xfId="11942" xr:uid="{00000000-0005-0000-0000-000065940000}"/>
    <cellStyle name="Normal 86" xfId="11943" xr:uid="{00000000-0005-0000-0000-000066940000}"/>
    <cellStyle name="Normal 87" xfId="11944" xr:uid="{00000000-0005-0000-0000-000067940000}"/>
    <cellStyle name="Normal 88" xfId="11945" xr:uid="{00000000-0005-0000-0000-000068940000}"/>
    <cellStyle name="Normal 89" xfId="11946" xr:uid="{00000000-0005-0000-0000-000069940000}"/>
    <cellStyle name="Normal 9" xfId="67" xr:uid="{00000000-0005-0000-0000-00006A940000}"/>
    <cellStyle name="Normal 9 2" xfId="11947" xr:uid="{00000000-0005-0000-0000-00006B940000}"/>
    <cellStyle name="Normal 9 3" xfId="11948" xr:uid="{00000000-0005-0000-0000-00006C940000}"/>
    <cellStyle name="Normal 9 4" xfId="11949" xr:uid="{00000000-0005-0000-0000-00006D940000}"/>
    <cellStyle name="Normal 9 5" xfId="11950" xr:uid="{00000000-0005-0000-0000-00006E940000}"/>
    <cellStyle name="Normal 9 6" xfId="2506" xr:uid="{00000000-0005-0000-0000-00006F940000}"/>
    <cellStyle name="Normal 90" xfId="11951" xr:uid="{00000000-0005-0000-0000-000070940000}"/>
    <cellStyle name="Normal 91" xfId="11952" xr:uid="{00000000-0005-0000-0000-000071940000}"/>
    <cellStyle name="Normal 92" xfId="11953" xr:uid="{00000000-0005-0000-0000-000072940000}"/>
    <cellStyle name="Normal 93" xfId="11954" xr:uid="{00000000-0005-0000-0000-000073940000}"/>
    <cellStyle name="Normal 94" xfId="11955" xr:uid="{00000000-0005-0000-0000-000074940000}"/>
    <cellStyle name="Normal 95" xfId="11956" xr:uid="{00000000-0005-0000-0000-000075940000}"/>
    <cellStyle name="Normal 96" xfId="11957" xr:uid="{00000000-0005-0000-0000-000076940000}"/>
    <cellStyle name="Normal 97" xfId="11958" xr:uid="{00000000-0005-0000-0000-000077940000}"/>
    <cellStyle name="Normal 98" xfId="11959" xr:uid="{00000000-0005-0000-0000-000078940000}"/>
    <cellStyle name="Normal 99" xfId="11960" xr:uid="{00000000-0005-0000-0000-000079940000}"/>
    <cellStyle name="Nota 10" xfId="21917" xr:uid="{00000000-0005-0000-0000-00007C940000}"/>
    <cellStyle name="Nota 10 2" xfId="32100" xr:uid="{00000000-0005-0000-0000-00007D940000}"/>
    <cellStyle name="Nota 10 3" xfId="45792" xr:uid="{00000000-0005-0000-0000-00007E940000}"/>
    <cellStyle name="Nota 11" xfId="24352" xr:uid="{00000000-0005-0000-0000-00007F940000}"/>
    <cellStyle name="Nota 11 2" xfId="34485" xr:uid="{00000000-0005-0000-0000-000080940000}"/>
    <cellStyle name="Nota 11 3" xfId="45777" xr:uid="{00000000-0005-0000-0000-000081940000}"/>
    <cellStyle name="Nota 12" xfId="27543" xr:uid="{00000000-0005-0000-0000-000082940000}"/>
    <cellStyle name="Nota 12 2" xfId="46060" xr:uid="{00000000-0005-0000-0000-000083940000}"/>
    <cellStyle name="Nota 13" xfId="37483" xr:uid="{00000000-0005-0000-0000-000084940000}"/>
    <cellStyle name="Nota 14" xfId="37507" xr:uid="{00000000-0005-0000-0000-000085940000}"/>
    <cellStyle name="Nota 15" xfId="37693" xr:uid="{00000000-0005-0000-0000-000086940000}"/>
    <cellStyle name="Nota 16" xfId="38057" xr:uid="{00000000-0005-0000-0000-000087940000}"/>
    <cellStyle name="Nota 17" xfId="2507" xr:uid="{00000000-0005-0000-0000-000088940000}"/>
    <cellStyle name="Nota 2" xfId="2508" xr:uid="{00000000-0005-0000-0000-000089940000}"/>
    <cellStyle name="Nota 2 2" xfId="2509" xr:uid="{00000000-0005-0000-0000-00008A940000}"/>
    <cellStyle name="Nota 2 2 10" xfId="46061" xr:uid="{00000000-0005-0000-0000-00008B940000}"/>
    <cellStyle name="Nota 2 2 11" xfId="38058" xr:uid="{00000000-0005-0000-0000-00008C940000}"/>
    <cellStyle name="Nota 2 2 2" xfId="3151" xr:uid="{00000000-0005-0000-0000-00008D940000}"/>
    <cellStyle name="Nota 2 2 2 2" xfId="20041" xr:uid="{00000000-0005-0000-0000-00008E940000}"/>
    <cellStyle name="Nota 2 2 2 2 2" xfId="22967" xr:uid="{00000000-0005-0000-0000-00008F940000}"/>
    <cellStyle name="Nota 2 2 2 2 2 2" xfId="33140" xr:uid="{00000000-0005-0000-0000-000090940000}"/>
    <cellStyle name="Nota 2 2 2 2 3" xfId="30267" xr:uid="{00000000-0005-0000-0000-000091940000}"/>
    <cellStyle name="Nota 2 2 2 2 4" xfId="43924" xr:uid="{00000000-0005-0000-0000-000092940000}"/>
    <cellStyle name="Nota 2 2 2 3" xfId="19331" xr:uid="{00000000-0005-0000-0000-000093940000}"/>
    <cellStyle name="Nota 2 2 2 3 2" xfId="29559" xr:uid="{00000000-0005-0000-0000-000094940000}"/>
    <cellStyle name="Nota 2 2 2 3 3" xfId="45812" xr:uid="{00000000-0005-0000-0000-000095940000}"/>
    <cellStyle name="Nota 2 2 2 4" xfId="27938" xr:uid="{00000000-0005-0000-0000-000096940000}"/>
    <cellStyle name="Nota 2 2 2 4 2" xfId="45819" xr:uid="{00000000-0005-0000-0000-000097940000}"/>
    <cellStyle name="Nota 2 2 2 5" xfId="45787" xr:uid="{00000000-0005-0000-0000-000098940000}"/>
    <cellStyle name="Nota 2 2 2 6" xfId="45752" xr:uid="{00000000-0005-0000-0000-000099940000}"/>
    <cellStyle name="Nota 2 2 2 7" xfId="45821" xr:uid="{00000000-0005-0000-0000-00009A940000}"/>
    <cellStyle name="Nota 2 2 2 8" xfId="45865" xr:uid="{00000000-0005-0000-0000-00009B940000}"/>
    <cellStyle name="Nota 2 2 2 9" xfId="39982" xr:uid="{00000000-0005-0000-0000-00009C940000}"/>
    <cellStyle name="Nota 2 2 3" xfId="20060" xr:uid="{00000000-0005-0000-0000-00009D940000}"/>
    <cellStyle name="Nota 2 2 3 2" xfId="22976" xr:uid="{00000000-0005-0000-0000-00009E940000}"/>
    <cellStyle name="Nota 2 2 3 2 2" xfId="33148" xr:uid="{00000000-0005-0000-0000-00009F940000}"/>
    <cellStyle name="Nota 2 2 3 3" xfId="30281" xr:uid="{00000000-0005-0000-0000-0000A0940000}"/>
    <cellStyle name="Nota 2 2 3 4" xfId="42009" xr:uid="{00000000-0005-0000-0000-0000A1940000}"/>
    <cellStyle name="Nota 2 2 4" xfId="19091" xr:uid="{00000000-0005-0000-0000-0000A2940000}"/>
    <cellStyle name="Nota 2 2 4 2" xfId="29328" xr:uid="{00000000-0005-0000-0000-0000A3940000}"/>
    <cellStyle name="Nota 2 2 4 3" xfId="41865" xr:uid="{00000000-0005-0000-0000-0000A4940000}"/>
    <cellStyle name="Nota 2 2 5" xfId="27544" xr:uid="{00000000-0005-0000-0000-0000A5940000}"/>
    <cellStyle name="Nota 2 2 5 2" xfId="41987" xr:uid="{00000000-0005-0000-0000-0000A6940000}"/>
    <cellStyle name="Nota 2 2 6" xfId="37871" xr:uid="{00000000-0005-0000-0000-0000A7940000}"/>
    <cellStyle name="Nota 2 2 7" xfId="45789" xr:uid="{00000000-0005-0000-0000-0000A8940000}"/>
    <cellStyle name="Nota 2 2 8" xfId="45790" xr:uid="{00000000-0005-0000-0000-0000A9940000}"/>
    <cellStyle name="Nota 2 2 9" xfId="45762" xr:uid="{00000000-0005-0000-0000-0000AA940000}"/>
    <cellStyle name="Nota 2 3" xfId="2510" xr:uid="{00000000-0005-0000-0000-0000AB940000}"/>
    <cellStyle name="Nota 2 4" xfId="11961" xr:uid="{00000000-0005-0000-0000-0000AC940000}"/>
    <cellStyle name="Nota 2 5" xfId="11962" xr:uid="{00000000-0005-0000-0000-0000AD940000}"/>
    <cellStyle name="Nota 2 6" xfId="11963" xr:uid="{00000000-0005-0000-0000-0000AE940000}"/>
    <cellStyle name="Nota 2 7" xfId="24220" xr:uid="{00000000-0005-0000-0000-0000AF940000}"/>
    <cellStyle name="Nota 2 7 2" xfId="37476" xr:uid="{00000000-0005-0000-0000-0000B0940000}"/>
    <cellStyle name="Nota 2 8" xfId="37499" xr:uid="{00000000-0005-0000-0000-0000B1940000}"/>
    <cellStyle name="Nota 3" xfId="2511" xr:uid="{00000000-0005-0000-0000-0000B2940000}"/>
    <cellStyle name="Nota 3 2" xfId="2512" xr:uid="{00000000-0005-0000-0000-0000B3940000}"/>
    <cellStyle name="Nota 3 2 2" xfId="2513" xr:uid="{00000000-0005-0000-0000-0000B4940000}"/>
    <cellStyle name="Nota 3 3" xfId="2514" xr:uid="{00000000-0005-0000-0000-0000B5940000}"/>
    <cellStyle name="Nota 3 4" xfId="11964" xr:uid="{00000000-0005-0000-0000-0000B6940000}"/>
    <cellStyle name="Nota 3 5" xfId="11965" xr:uid="{00000000-0005-0000-0000-0000B7940000}"/>
    <cellStyle name="Nota 3 6" xfId="11966" xr:uid="{00000000-0005-0000-0000-0000B8940000}"/>
    <cellStyle name="Nota 4" xfId="3152" xr:uid="{00000000-0005-0000-0000-0000B9940000}"/>
    <cellStyle name="Nota 4 10" xfId="39981" xr:uid="{00000000-0005-0000-0000-0000BA940000}"/>
    <cellStyle name="Nota 4 2" xfId="11967" xr:uid="{00000000-0005-0000-0000-0000BB940000}"/>
    <cellStyle name="Nota 4 2 2" xfId="43923" xr:uid="{00000000-0005-0000-0000-0000BC940000}"/>
    <cellStyle name="Nota 4 3" xfId="11968" xr:uid="{00000000-0005-0000-0000-0000BD940000}"/>
    <cellStyle name="Nota 4 3 2" xfId="45811" xr:uid="{00000000-0005-0000-0000-0000BE940000}"/>
    <cellStyle name="Nota 4 4" xfId="11969" xr:uid="{00000000-0005-0000-0000-0000BF940000}"/>
    <cellStyle name="Nota 4 4 2" xfId="45761" xr:uid="{00000000-0005-0000-0000-0000C0940000}"/>
    <cellStyle name="Nota 4 5" xfId="11970" xr:uid="{00000000-0005-0000-0000-0000C1940000}"/>
    <cellStyle name="Nota 4 5 2" xfId="45850" xr:uid="{00000000-0005-0000-0000-0000C2940000}"/>
    <cellStyle name="Nota 4 6" xfId="11971" xr:uid="{00000000-0005-0000-0000-0000C3940000}"/>
    <cellStyle name="Nota 4 6 2" xfId="45809" xr:uid="{00000000-0005-0000-0000-0000C4940000}"/>
    <cellStyle name="Nota 4 7" xfId="20042" xr:uid="{00000000-0005-0000-0000-0000C5940000}"/>
    <cellStyle name="Nota 4 7 2" xfId="22968" xr:uid="{00000000-0005-0000-0000-0000C6940000}"/>
    <cellStyle name="Nota 4 7 2 2" xfId="33141" xr:uid="{00000000-0005-0000-0000-0000C7940000}"/>
    <cellStyle name="Nota 4 7 3" xfId="30268" xr:uid="{00000000-0005-0000-0000-0000C8940000}"/>
    <cellStyle name="Nota 4 7 4" xfId="45843" xr:uid="{00000000-0005-0000-0000-0000C9940000}"/>
    <cellStyle name="Nota 4 8" xfId="19154" xr:uid="{00000000-0005-0000-0000-0000CA940000}"/>
    <cellStyle name="Nota 4 8 2" xfId="29389" xr:uid="{00000000-0005-0000-0000-0000CB940000}"/>
    <cellStyle name="Nota 4 8 3" xfId="45869" xr:uid="{00000000-0005-0000-0000-0000CC940000}"/>
    <cellStyle name="Nota 4 9" xfId="27939" xr:uid="{00000000-0005-0000-0000-0000CD940000}"/>
    <cellStyle name="Nota 5" xfId="3153" xr:uid="{00000000-0005-0000-0000-0000CE940000}"/>
    <cellStyle name="Nota 5 10" xfId="42008" xr:uid="{00000000-0005-0000-0000-0000CF940000}"/>
    <cellStyle name="Nota 5 2" xfId="11972" xr:uid="{00000000-0005-0000-0000-0000D0940000}"/>
    <cellStyle name="Nota 5 3" xfId="11973" xr:uid="{00000000-0005-0000-0000-0000D1940000}"/>
    <cellStyle name="Nota 5 4" xfId="11974" xr:uid="{00000000-0005-0000-0000-0000D2940000}"/>
    <cellStyle name="Nota 5 5" xfId="11975" xr:uid="{00000000-0005-0000-0000-0000D3940000}"/>
    <cellStyle name="Nota 5 6" xfId="11976" xr:uid="{00000000-0005-0000-0000-0000D4940000}"/>
    <cellStyle name="Nota 5 7" xfId="20033" xr:uid="{00000000-0005-0000-0000-0000D5940000}"/>
    <cellStyle name="Nota 5 7 2" xfId="22962" xr:uid="{00000000-0005-0000-0000-0000D6940000}"/>
    <cellStyle name="Nota 5 7 2 2" xfId="33137" xr:uid="{00000000-0005-0000-0000-0000D7940000}"/>
    <cellStyle name="Nota 5 7 3" xfId="30261" xr:uid="{00000000-0005-0000-0000-0000D8940000}"/>
    <cellStyle name="Nota 5 8" xfId="19087" xr:uid="{00000000-0005-0000-0000-0000D9940000}"/>
    <cellStyle name="Nota 5 8 2" xfId="29324" xr:uid="{00000000-0005-0000-0000-0000DA940000}"/>
    <cellStyle name="Nota 5 9" xfId="27940" xr:uid="{00000000-0005-0000-0000-0000DB940000}"/>
    <cellStyle name="Nota 6" xfId="11977" xr:uid="{00000000-0005-0000-0000-0000DC940000}"/>
    <cellStyle name="Nota 6 2" xfId="11978" xr:uid="{00000000-0005-0000-0000-0000DD940000}"/>
    <cellStyle name="Nota 6 3" xfId="11979" xr:uid="{00000000-0005-0000-0000-0000DE940000}"/>
    <cellStyle name="Nota 6 4" xfId="11980" xr:uid="{00000000-0005-0000-0000-0000DF940000}"/>
    <cellStyle name="Nota 6 5" xfId="11981" xr:uid="{00000000-0005-0000-0000-0000E0940000}"/>
    <cellStyle name="Nota 6 6" xfId="11982" xr:uid="{00000000-0005-0000-0000-0000E1940000}"/>
    <cellStyle name="Nota 6 7" xfId="41866" xr:uid="{00000000-0005-0000-0000-0000E2940000}"/>
    <cellStyle name="Nota 7" xfId="11983" xr:uid="{00000000-0005-0000-0000-0000E3940000}"/>
    <cellStyle name="Nota 7 2" xfId="11984" xr:uid="{00000000-0005-0000-0000-0000E4940000}"/>
    <cellStyle name="Nota 7 3" xfId="11985" xr:uid="{00000000-0005-0000-0000-0000E5940000}"/>
    <cellStyle name="Nota 7 4" xfId="11986" xr:uid="{00000000-0005-0000-0000-0000E6940000}"/>
    <cellStyle name="Nota 7 5" xfId="11987" xr:uid="{00000000-0005-0000-0000-0000E7940000}"/>
    <cellStyle name="Nota 7 6" xfId="11988" xr:uid="{00000000-0005-0000-0000-0000E8940000}"/>
    <cellStyle name="Nota 7 7" xfId="41986" xr:uid="{00000000-0005-0000-0000-0000E9940000}"/>
    <cellStyle name="Nota 8" xfId="20059" xr:uid="{00000000-0005-0000-0000-0000EA940000}"/>
    <cellStyle name="Nota 8 2" xfId="22975" xr:uid="{00000000-0005-0000-0000-0000EB940000}"/>
    <cellStyle name="Nota 8 2 2" xfId="33147" xr:uid="{00000000-0005-0000-0000-0000EC940000}"/>
    <cellStyle name="Nota 8 3" xfId="30280" xr:uid="{00000000-0005-0000-0000-0000ED940000}"/>
    <cellStyle name="Nota 8 4" xfId="45853" xr:uid="{00000000-0005-0000-0000-0000EE940000}"/>
    <cellStyle name="Nota 9" xfId="20035" xr:uid="{00000000-0005-0000-0000-0000EF940000}"/>
    <cellStyle name="Nota 9 2" xfId="30263" xr:uid="{00000000-0005-0000-0000-0000F0940000}"/>
    <cellStyle name="Nota 9 3" xfId="45773" xr:uid="{00000000-0005-0000-0000-0000F1940000}"/>
    <cellStyle name="Note" xfId="11989" xr:uid="{00000000-0005-0000-0000-0000F2940000}"/>
    <cellStyle name="Note 10" xfId="11990" xr:uid="{00000000-0005-0000-0000-0000F3940000}"/>
    <cellStyle name="Note 10 10" xfId="11991" xr:uid="{00000000-0005-0000-0000-0000F4940000}"/>
    <cellStyle name="Note 10 2" xfId="11992" xr:uid="{00000000-0005-0000-0000-0000F5940000}"/>
    <cellStyle name="Note 10 2 2" xfId="11993" xr:uid="{00000000-0005-0000-0000-0000F6940000}"/>
    <cellStyle name="Note 10 2 2 2" xfId="11994" xr:uid="{00000000-0005-0000-0000-0000F7940000}"/>
    <cellStyle name="Note 10 2 2 2 2" xfId="11995" xr:uid="{00000000-0005-0000-0000-0000F8940000}"/>
    <cellStyle name="Note 10 2 2 2 3" xfId="11996" xr:uid="{00000000-0005-0000-0000-0000F9940000}"/>
    <cellStyle name="Note 10 2 2 2 4" xfId="11997" xr:uid="{00000000-0005-0000-0000-0000FA940000}"/>
    <cellStyle name="Note 10 2 2 2 5" xfId="11998" xr:uid="{00000000-0005-0000-0000-0000FB940000}"/>
    <cellStyle name="Note 10 2 2 2 6" xfId="11999" xr:uid="{00000000-0005-0000-0000-0000FC940000}"/>
    <cellStyle name="Note 10 2 2 3" xfId="12000" xr:uid="{00000000-0005-0000-0000-0000FD940000}"/>
    <cellStyle name="Note 10 2 2 4" xfId="12001" xr:uid="{00000000-0005-0000-0000-0000FE940000}"/>
    <cellStyle name="Note 10 2 2 5" xfId="12002" xr:uid="{00000000-0005-0000-0000-0000FF940000}"/>
    <cellStyle name="Note 10 2 2 6" xfId="12003" xr:uid="{00000000-0005-0000-0000-000000950000}"/>
    <cellStyle name="Note 10 2 2 7" xfId="12004" xr:uid="{00000000-0005-0000-0000-000001950000}"/>
    <cellStyle name="Note 10 2 3" xfId="12005" xr:uid="{00000000-0005-0000-0000-000002950000}"/>
    <cellStyle name="Note 10 2 3 2" xfId="12006" xr:uid="{00000000-0005-0000-0000-000003950000}"/>
    <cellStyle name="Note 10 2 3 3" xfId="12007" xr:uid="{00000000-0005-0000-0000-000004950000}"/>
    <cellStyle name="Note 10 2 3 4" xfId="12008" xr:uid="{00000000-0005-0000-0000-000005950000}"/>
    <cellStyle name="Note 10 2 3 5" xfId="12009" xr:uid="{00000000-0005-0000-0000-000006950000}"/>
    <cellStyle name="Note 10 2 3 6" xfId="12010" xr:uid="{00000000-0005-0000-0000-000007950000}"/>
    <cellStyle name="Note 10 2 4" xfId="12011" xr:uid="{00000000-0005-0000-0000-000008950000}"/>
    <cellStyle name="Note 10 2 5" xfId="12012" xr:uid="{00000000-0005-0000-0000-000009950000}"/>
    <cellStyle name="Note 10 2 6" xfId="12013" xr:uid="{00000000-0005-0000-0000-00000A950000}"/>
    <cellStyle name="Note 10 2 7" xfId="12014" xr:uid="{00000000-0005-0000-0000-00000B950000}"/>
    <cellStyle name="Note 10 2 8" xfId="12015" xr:uid="{00000000-0005-0000-0000-00000C950000}"/>
    <cellStyle name="Note 10 3" xfId="12016" xr:uid="{00000000-0005-0000-0000-00000D950000}"/>
    <cellStyle name="Note 10 3 2" xfId="12017" xr:uid="{00000000-0005-0000-0000-00000E950000}"/>
    <cellStyle name="Note 10 3 2 2" xfId="12018" xr:uid="{00000000-0005-0000-0000-00000F950000}"/>
    <cellStyle name="Note 10 3 2 3" xfId="12019" xr:uid="{00000000-0005-0000-0000-000010950000}"/>
    <cellStyle name="Note 10 3 2 4" xfId="12020" xr:uid="{00000000-0005-0000-0000-000011950000}"/>
    <cellStyle name="Note 10 3 2 5" xfId="12021" xr:uid="{00000000-0005-0000-0000-000012950000}"/>
    <cellStyle name="Note 10 3 2 6" xfId="12022" xr:uid="{00000000-0005-0000-0000-000013950000}"/>
    <cellStyle name="Note 10 3 3" xfId="12023" xr:uid="{00000000-0005-0000-0000-000014950000}"/>
    <cellStyle name="Note 10 3 4" xfId="12024" xr:uid="{00000000-0005-0000-0000-000015950000}"/>
    <cellStyle name="Note 10 3 5" xfId="12025" xr:uid="{00000000-0005-0000-0000-000016950000}"/>
    <cellStyle name="Note 10 3 6" xfId="12026" xr:uid="{00000000-0005-0000-0000-000017950000}"/>
    <cellStyle name="Note 10 3 7" xfId="12027" xr:uid="{00000000-0005-0000-0000-000018950000}"/>
    <cellStyle name="Note 10 4" xfId="12028" xr:uid="{00000000-0005-0000-0000-000019950000}"/>
    <cellStyle name="Note 10 4 2" xfId="12029" xr:uid="{00000000-0005-0000-0000-00001A950000}"/>
    <cellStyle name="Note 10 4 2 2" xfId="12030" xr:uid="{00000000-0005-0000-0000-00001B950000}"/>
    <cellStyle name="Note 10 4 2 3" xfId="12031" xr:uid="{00000000-0005-0000-0000-00001C950000}"/>
    <cellStyle name="Note 10 4 2 4" xfId="12032" xr:uid="{00000000-0005-0000-0000-00001D950000}"/>
    <cellStyle name="Note 10 4 2 5" xfId="12033" xr:uid="{00000000-0005-0000-0000-00001E950000}"/>
    <cellStyle name="Note 10 4 2 6" xfId="12034" xr:uid="{00000000-0005-0000-0000-00001F950000}"/>
    <cellStyle name="Note 10 4 3" xfId="12035" xr:uid="{00000000-0005-0000-0000-000020950000}"/>
    <cellStyle name="Note 10 4 4" xfId="12036" xr:uid="{00000000-0005-0000-0000-000021950000}"/>
    <cellStyle name="Note 10 4 5" xfId="12037" xr:uid="{00000000-0005-0000-0000-000022950000}"/>
    <cellStyle name="Note 10 4 6" xfId="12038" xr:uid="{00000000-0005-0000-0000-000023950000}"/>
    <cellStyle name="Note 10 4 7" xfId="12039" xr:uid="{00000000-0005-0000-0000-000024950000}"/>
    <cellStyle name="Note 10 5" xfId="12040" xr:uid="{00000000-0005-0000-0000-000025950000}"/>
    <cellStyle name="Note 10 5 2" xfId="12041" xr:uid="{00000000-0005-0000-0000-000026950000}"/>
    <cellStyle name="Note 10 5 3" xfId="12042" xr:uid="{00000000-0005-0000-0000-000027950000}"/>
    <cellStyle name="Note 10 5 4" xfId="12043" xr:uid="{00000000-0005-0000-0000-000028950000}"/>
    <cellStyle name="Note 10 5 5" xfId="12044" xr:uid="{00000000-0005-0000-0000-000029950000}"/>
    <cellStyle name="Note 10 5 6" xfId="12045" xr:uid="{00000000-0005-0000-0000-00002A950000}"/>
    <cellStyle name="Note 10 6" xfId="12046" xr:uid="{00000000-0005-0000-0000-00002B950000}"/>
    <cellStyle name="Note 10 7" xfId="12047" xr:uid="{00000000-0005-0000-0000-00002C950000}"/>
    <cellStyle name="Note 10 8" xfId="12048" xr:uid="{00000000-0005-0000-0000-00002D950000}"/>
    <cellStyle name="Note 10 9" xfId="12049" xr:uid="{00000000-0005-0000-0000-00002E950000}"/>
    <cellStyle name="Note 11" xfId="12050" xr:uid="{00000000-0005-0000-0000-00002F950000}"/>
    <cellStyle name="Note 11 10" xfId="12051" xr:uid="{00000000-0005-0000-0000-000030950000}"/>
    <cellStyle name="Note 11 2" xfId="12052" xr:uid="{00000000-0005-0000-0000-000031950000}"/>
    <cellStyle name="Note 11 2 2" xfId="12053" xr:uid="{00000000-0005-0000-0000-000032950000}"/>
    <cellStyle name="Note 11 2 2 2" xfId="12054" xr:uid="{00000000-0005-0000-0000-000033950000}"/>
    <cellStyle name="Note 11 2 2 2 2" xfId="12055" xr:uid="{00000000-0005-0000-0000-000034950000}"/>
    <cellStyle name="Note 11 2 2 2 3" xfId="12056" xr:uid="{00000000-0005-0000-0000-000035950000}"/>
    <cellStyle name="Note 11 2 2 2 4" xfId="12057" xr:uid="{00000000-0005-0000-0000-000036950000}"/>
    <cellStyle name="Note 11 2 2 2 5" xfId="12058" xr:uid="{00000000-0005-0000-0000-000037950000}"/>
    <cellStyle name="Note 11 2 2 2 6" xfId="12059" xr:uid="{00000000-0005-0000-0000-000038950000}"/>
    <cellStyle name="Note 11 2 2 3" xfId="12060" xr:uid="{00000000-0005-0000-0000-000039950000}"/>
    <cellStyle name="Note 11 2 2 4" xfId="12061" xr:uid="{00000000-0005-0000-0000-00003A950000}"/>
    <cellStyle name="Note 11 2 2 5" xfId="12062" xr:uid="{00000000-0005-0000-0000-00003B950000}"/>
    <cellStyle name="Note 11 2 2 6" xfId="12063" xr:uid="{00000000-0005-0000-0000-00003C950000}"/>
    <cellStyle name="Note 11 2 2 7" xfId="12064" xr:uid="{00000000-0005-0000-0000-00003D950000}"/>
    <cellStyle name="Note 11 2 3" xfId="12065" xr:uid="{00000000-0005-0000-0000-00003E950000}"/>
    <cellStyle name="Note 11 2 3 2" xfId="12066" xr:uid="{00000000-0005-0000-0000-00003F950000}"/>
    <cellStyle name="Note 11 2 3 3" xfId="12067" xr:uid="{00000000-0005-0000-0000-000040950000}"/>
    <cellStyle name="Note 11 2 3 4" xfId="12068" xr:uid="{00000000-0005-0000-0000-000041950000}"/>
    <cellStyle name="Note 11 2 3 5" xfId="12069" xr:uid="{00000000-0005-0000-0000-000042950000}"/>
    <cellStyle name="Note 11 2 3 6" xfId="12070" xr:uid="{00000000-0005-0000-0000-000043950000}"/>
    <cellStyle name="Note 11 2 4" xfId="12071" xr:uid="{00000000-0005-0000-0000-000044950000}"/>
    <cellStyle name="Note 11 2 5" xfId="12072" xr:uid="{00000000-0005-0000-0000-000045950000}"/>
    <cellStyle name="Note 11 2 6" xfId="12073" xr:uid="{00000000-0005-0000-0000-000046950000}"/>
    <cellStyle name="Note 11 2 7" xfId="12074" xr:uid="{00000000-0005-0000-0000-000047950000}"/>
    <cellStyle name="Note 11 2 8" xfId="12075" xr:uid="{00000000-0005-0000-0000-000048950000}"/>
    <cellStyle name="Note 11 3" xfId="12076" xr:uid="{00000000-0005-0000-0000-000049950000}"/>
    <cellStyle name="Note 11 3 2" xfId="12077" xr:uid="{00000000-0005-0000-0000-00004A950000}"/>
    <cellStyle name="Note 11 3 2 2" xfId="12078" xr:uid="{00000000-0005-0000-0000-00004B950000}"/>
    <cellStyle name="Note 11 3 2 3" xfId="12079" xr:uid="{00000000-0005-0000-0000-00004C950000}"/>
    <cellStyle name="Note 11 3 2 4" xfId="12080" xr:uid="{00000000-0005-0000-0000-00004D950000}"/>
    <cellStyle name="Note 11 3 2 5" xfId="12081" xr:uid="{00000000-0005-0000-0000-00004E950000}"/>
    <cellStyle name="Note 11 3 2 6" xfId="12082" xr:uid="{00000000-0005-0000-0000-00004F950000}"/>
    <cellStyle name="Note 11 3 3" xfId="12083" xr:uid="{00000000-0005-0000-0000-000050950000}"/>
    <cellStyle name="Note 11 3 4" xfId="12084" xr:uid="{00000000-0005-0000-0000-000051950000}"/>
    <cellStyle name="Note 11 3 5" xfId="12085" xr:uid="{00000000-0005-0000-0000-000052950000}"/>
    <cellStyle name="Note 11 3 6" xfId="12086" xr:uid="{00000000-0005-0000-0000-000053950000}"/>
    <cellStyle name="Note 11 3 7" xfId="12087" xr:uid="{00000000-0005-0000-0000-000054950000}"/>
    <cellStyle name="Note 11 4" xfId="12088" xr:uid="{00000000-0005-0000-0000-000055950000}"/>
    <cellStyle name="Note 11 4 2" xfId="12089" xr:uid="{00000000-0005-0000-0000-000056950000}"/>
    <cellStyle name="Note 11 4 2 2" xfId="12090" xr:uid="{00000000-0005-0000-0000-000057950000}"/>
    <cellStyle name="Note 11 4 2 3" xfId="12091" xr:uid="{00000000-0005-0000-0000-000058950000}"/>
    <cellStyle name="Note 11 4 2 4" xfId="12092" xr:uid="{00000000-0005-0000-0000-000059950000}"/>
    <cellStyle name="Note 11 4 2 5" xfId="12093" xr:uid="{00000000-0005-0000-0000-00005A950000}"/>
    <cellStyle name="Note 11 4 2 6" xfId="12094" xr:uid="{00000000-0005-0000-0000-00005B950000}"/>
    <cellStyle name="Note 11 4 3" xfId="12095" xr:uid="{00000000-0005-0000-0000-00005C950000}"/>
    <cellStyle name="Note 11 4 4" xfId="12096" xr:uid="{00000000-0005-0000-0000-00005D950000}"/>
    <cellStyle name="Note 11 4 5" xfId="12097" xr:uid="{00000000-0005-0000-0000-00005E950000}"/>
    <cellStyle name="Note 11 4 6" xfId="12098" xr:uid="{00000000-0005-0000-0000-00005F950000}"/>
    <cellStyle name="Note 11 4 7" xfId="12099" xr:uid="{00000000-0005-0000-0000-000060950000}"/>
    <cellStyle name="Note 11 5" xfId="12100" xr:uid="{00000000-0005-0000-0000-000061950000}"/>
    <cellStyle name="Note 11 5 2" xfId="12101" xr:uid="{00000000-0005-0000-0000-000062950000}"/>
    <cellStyle name="Note 11 5 3" xfId="12102" xr:uid="{00000000-0005-0000-0000-000063950000}"/>
    <cellStyle name="Note 11 5 4" xfId="12103" xr:uid="{00000000-0005-0000-0000-000064950000}"/>
    <cellStyle name="Note 11 5 5" xfId="12104" xr:uid="{00000000-0005-0000-0000-000065950000}"/>
    <cellStyle name="Note 11 5 6" xfId="12105" xr:uid="{00000000-0005-0000-0000-000066950000}"/>
    <cellStyle name="Note 11 6" xfId="12106" xr:uid="{00000000-0005-0000-0000-000067950000}"/>
    <cellStyle name="Note 11 7" xfId="12107" xr:uid="{00000000-0005-0000-0000-000068950000}"/>
    <cellStyle name="Note 11 8" xfId="12108" xr:uid="{00000000-0005-0000-0000-000069950000}"/>
    <cellStyle name="Note 11 9" xfId="12109" xr:uid="{00000000-0005-0000-0000-00006A950000}"/>
    <cellStyle name="Note 12" xfId="12110" xr:uid="{00000000-0005-0000-0000-00006B950000}"/>
    <cellStyle name="Note 12 10" xfId="12111" xr:uid="{00000000-0005-0000-0000-00006C950000}"/>
    <cellStyle name="Note 12 2" xfId="12112" xr:uid="{00000000-0005-0000-0000-00006D950000}"/>
    <cellStyle name="Note 12 2 2" xfId="12113" xr:uid="{00000000-0005-0000-0000-00006E950000}"/>
    <cellStyle name="Note 12 2 2 2" xfId="12114" xr:uid="{00000000-0005-0000-0000-00006F950000}"/>
    <cellStyle name="Note 12 2 2 2 2" xfId="12115" xr:uid="{00000000-0005-0000-0000-000070950000}"/>
    <cellStyle name="Note 12 2 2 2 3" xfId="12116" xr:uid="{00000000-0005-0000-0000-000071950000}"/>
    <cellStyle name="Note 12 2 2 2 4" xfId="12117" xr:uid="{00000000-0005-0000-0000-000072950000}"/>
    <cellStyle name="Note 12 2 2 2 5" xfId="12118" xr:uid="{00000000-0005-0000-0000-000073950000}"/>
    <cellStyle name="Note 12 2 2 2 6" xfId="12119" xr:uid="{00000000-0005-0000-0000-000074950000}"/>
    <cellStyle name="Note 12 2 2 3" xfId="12120" xr:uid="{00000000-0005-0000-0000-000075950000}"/>
    <cellStyle name="Note 12 2 2 4" xfId="12121" xr:uid="{00000000-0005-0000-0000-000076950000}"/>
    <cellStyle name="Note 12 2 2 5" xfId="12122" xr:uid="{00000000-0005-0000-0000-000077950000}"/>
    <cellStyle name="Note 12 2 2 6" xfId="12123" xr:uid="{00000000-0005-0000-0000-000078950000}"/>
    <cellStyle name="Note 12 2 2 7" xfId="12124" xr:uid="{00000000-0005-0000-0000-000079950000}"/>
    <cellStyle name="Note 12 2 3" xfId="12125" xr:uid="{00000000-0005-0000-0000-00007A950000}"/>
    <cellStyle name="Note 12 2 3 2" xfId="12126" xr:uid="{00000000-0005-0000-0000-00007B950000}"/>
    <cellStyle name="Note 12 2 3 3" xfId="12127" xr:uid="{00000000-0005-0000-0000-00007C950000}"/>
    <cellStyle name="Note 12 2 3 4" xfId="12128" xr:uid="{00000000-0005-0000-0000-00007D950000}"/>
    <cellStyle name="Note 12 2 3 5" xfId="12129" xr:uid="{00000000-0005-0000-0000-00007E950000}"/>
    <cellStyle name="Note 12 2 3 6" xfId="12130" xr:uid="{00000000-0005-0000-0000-00007F950000}"/>
    <cellStyle name="Note 12 2 4" xfId="12131" xr:uid="{00000000-0005-0000-0000-000080950000}"/>
    <cellStyle name="Note 12 2 5" xfId="12132" xr:uid="{00000000-0005-0000-0000-000081950000}"/>
    <cellStyle name="Note 12 2 6" xfId="12133" xr:uid="{00000000-0005-0000-0000-000082950000}"/>
    <cellStyle name="Note 12 2 7" xfId="12134" xr:uid="{00000000-0005-0000-0000-000083950000}"/>
    <cellStyle name="Note 12 2 8" xfId="12135" xr:uid="{00000000-0005-0000-0000-000084950000}"/>
    <cellStyle name="Note 12 3" xfId="12136" xr:uid="{00000000-0005-0000-0000-000085950000}"/>
    <cellStyle name="Note 12 3 2" xfId="12137" xr:uid="{00000000-0005-0000-0000-000086950000}"/>
    <cellStyle name="Note 12 3 2 2" xfId="12138" xr:uid="{00000000-0005-0000-0000-000087950000}"/>
    <cellStyle name="Note 12 3 2 3" xfId="12139" xr:uid="{00000000-0005-0000-0000-000088950000}"/>
    <cellStyle name="Note 12 3 2 4" xfId="12140" xr:uid="{00000000-0005-0000-0000-000089950000}"/>
    <cellStyle name="Note 12 3 2 5" xfId="12141" xr:uid="{00000000-0005-0000-0000-00008A950000}"/>
    <cellStyle name="Note 12 3 2 6" xfId="12142" xr:uid="{00000000-0005-0000-0000-00008B950000}"/>
    <cellStyle name="Note 12 3 3" xfId="12143" xr:uid="{00000000-0005-0000-0000-00008C950000}"/>
    <cellStyle name="Note 12 3 4" xfId="12144" xr:uid="{00000000-0005-0000-0000-00008D950000}"/>
    <cellStyle name="Note 12 3 5" xfId="12145" xr:uid="{00000000-0005-0000-0000-00008E950000}"/>
    <cellStyle name="Note 12 3 6" xfId="12146" xr:uid="{00000000-0005-0000-0000-00008F950000}"/>
    <cellStyle name="Note 12 3 7" xfId="12147" xr:uid="{00000000-0005-0000-0000-000090950000}"/>
    <cellStyle name="Note 12 4" xfId="12148" xr:uid="{00000000-0005-0000-0000-000091950000}"/>
    <cellStyle name="Note 12 4 2" xfId="12149" xr:uid="{00000000-0005-0000-0000-000092950000}"/>
    <cellStyle name="Note 12 4 2 2" xfId="12150" xr:uid="{00000000-0005-0000-0000-000093950000}"/>
    <cellStyle name="Note 12 4 2 3" xfId="12151" xr:uid="{00000000-0005-0000-0000-000094950000}"/>
    <cellStyle name="Note 12 4 2 4" xfId="12152" xr:uid="{00000000-0005-0000-0000-000095950000}"/>
    <cellStyle name="Note 12 4 2 5" xfId="12153" xr:uid="{00000000-0005-0000-0000-000096950000}"/>
    <cellStyle name="Note 12 4 2 6" xfId="12154" xr:uid="{00000000-0005-0000-0000-000097950000}"/>
    <cellStyle name="Note 12 4 3" xfId="12155" xr:uid="{00000000-0005-0000-0000-000098950000}"/>
    <cellStyle name="Note 12 4 4" xfId="12156" xr:uid="{00000000-0005-0000-0000-000099950000}"/>
    <cellStyle name="Note 12 4 5" xfId="12157" xr:uid="{00000000-0005-0000-0000-00009A950000}"/>
    <cellStyle name="Note 12 4 6" xfId="12158" xr:uid="{00000000-0005-0000-0000-00009B950000}"/>
    <cellStyle name="Note 12 4 7" xfId="12159" xr:uid="{00000000-0005-0000-0000-00009C950000}"/>
    <cellStyle name="Note 12 5" xfId="12160" xr:uid="{00000000-0005-0000-0000-00009D950000}"/>
    <cellStyle name="Note 12 5 2" xfId="12161" xr:uid="{00000000-0005-0000-0000-00009E950000}"/>
    <cellStyle name="Note 12 5 3" xfId="12162" xr:uid="{00000000-0005-0000-0000-00009F950000}"/>
    <cellStyle name="Note 12 5 4" xfId="12163" xr:uid="{00000000-0005-0000-0000-0000A0950000}"/>
    <cellStyle name="Note 12 5 5" xfId="12164" xr:uid="{00000000-0005-0000-0000-0000A1950000}"/>
    <cellStyle name="Note 12 5 6" xfId="12165" xr:uid="{00000000-0005-0000-0000-0000A2950000}"/>
    <cellStyle name="Note 12 6" xfId="12166" xr:uid="{00000000-0005-0000-0000-0000A3950000}"/>
    <cellStyle name="Note 12 7" xfId="12167" xr:uid="{00000000-0005-0000-0000-0000A4950000}"/>
    <cellStyle name="Note 12 8" xfId="12168" xr:uid="{00000000-0005-0000-0000-0000A5950000}"/>
    <cellStyle name="Note 12 9" xfId="12169" xr:uid="{00000000-0005-0000-0000-0000A6950000}"/>
    <cellStyle name="Note 13" xfId="12170" xr:uid="{00000000-0005-0000-0000-0000A7950000}"/>
    <cellStyle name="Note 13 2" xfId="12171" xr:uid="{00000000-0005-0000-0000-0000A8950000}"/>
    <cellStyle name="Note 13 2 2" xfId="12172" xr:uid="{00000000-0005-0000-0000-0000A9950000}"/>
    <cellStyle name="Note 13 2 3" xfId="12173" xr:uid="{00000000-0005-0000-0000-0000AA950000}"/>
    <cellStyle name="Note 13 2 4" xfId="12174" xr:uid="{00000000-0005-0000-0000-0000AB950000}"/>
    <cellStyle name="Note 13 2 5" xfId="12175" xr:uid="{00000000-0005-0000-0000-0000AC950000}"/>
    <cellStyle name="Note 13 2 6" xfId="12176" xr:uid="{00000000-0005-0000-0000-0000AD950000}"/>
    <cellStyle name="Note 13 3" xfId="12177" xr:uid="{00000000-0005-0000-0000-0000AE950000}"/>
    <cellStyle name="Note 13 4" xfId="12178" xr:uid="{00000000-0005-0000-0000-0000AF950000}"/>
    <cellStyle name="Note 13 5" xfId="12179" xr:uid="{00000000-0005-0000-0000-0000B0950000}"/>
    <cellStyle name="Note 13 6" xfId="12180" xr:uid="{00000000-0005-0000-0000-0000B1950000}"/>
    <cellStyle name="Note 13 7" xfId="12181" xr:uid="{00000000-0005-0000-0000-0000B2950000}"/>
    <cellStyle name="Note 14" xfId="12182" xr:uid="{00000000-0005-0000-0000-0000B3950000}"/>
    <cellStyle name="Note 14 2" xfId="12183" xr:uid="{00000000-0005-0000-0000-0000B4950000}"/>
    <cellStyle name="Note 14 3" xfId="12184" xr:uid="{00000000-0005-0000-0000-0000B5950000}"/>
    <cellStyle name="Note 14 4" xfId="12185" xr:uid="{00000000-0005-0000-0000-0000B6950000}"/>
    <cellStyle name="Note 14 5" xfId="12186" xr:uid="{00000000-0005-0000-0000-0000B7950000}"/>
    <cellStyle name="Note 14 6" xfId="12187" xr:uid="{00000000-0005-0000-0000-0000B8950000}"/>
    <cellStyle name="Note 15" xfId="12188" xr:uid="{00000000-0005-0000-0000-0000B9950000}"/>
    <cellStyle name="Note 16" xfId="12189" xr:uid="{00000000-0005-0000-0000-0000BA950000}"/>
    <cellStyle name="Note 17" xfId="12190" xr:uid="{00000000-0005-0000-0000-0000BB950000}"/>
    <cellStyle name="Note 18" xfId="12191" xr:uid="{00000000-0005-0000-0000-0000BC950000}"/>
    <cellStyle name="Note 19" xfId="12192" xr:uid="{00000000-0005-0000-0000-0000BD950000}"/>
    <cellStyle name="Note 2" xfId="12193" xr:uid="{00000000-0005-0000-0000-0000BE950000}"/>
    <cellStyle name="Note 2 10" xfId="12194" xr:uid="{00000000-0005-0000-0000-0000BF950000}"/>
    <cellStyle name="Note 2 11" xfId="12195" xr:uid="{00000000-0005-0000-0000-0000C0950000}"/>
    <cellStyle name="Note 2 12" xfId="45750" xr:uid="{00000000-0005-0000-0000-0000C1950000}"/>
    <cellStyle name="Note 2 2" xfId="12196" xr:uid="{00000000-0005-0000-0000-0000C2950000}"/>
    <cellStyle name="Note 2 2 10" xfId="12197" xr:uid="{00000000-0005-0000-0000-0000C3950000}"/>
    <cellStyle name="Note 2 2 2" xfId="12198" xr:uid="{00000000-0005-0000-0000-0000C4950000}"/>
    <cellStyle name="Note 2 2 2 2" xfId="12199" xr:uid="{00000000-0005-0000-0000-0000C5950000}"/>
    <cellStyle name="Note 2 2 2 2 2" xfId="12200" xr:uid="{00000000-0005-0000-0000-0000C6950000}"/>
    <cellStyle name="Note 2 2 2 2 2 2" xfId="12201" xr:uid="{00000000-0005-0000-0000-0000C7950000}"/>
    <cellStyle name="Note 2 2 2 2 2 3" xfId="12202" xr:uid="{00000000-0005-0000-0000-0000C8950000}"/>
    <cellStyle name="Note 2 2 2 2 2 4" xfId="12203" xr:uid="{00000000-0005-0000-0000-0000C9950000}"/>
    <cellStyle name="Note 2 2 2 2 2 5" xfId="12204" xr:uid="{00000000-0005-0000-0000-0000CA950000}"/>
    <cellStyle name="Note 2 2 2 2 2 6" xfId="12205" xr:uid="{00000000-0005-0000-0000-0000CB950000}"/>
    <cellStyle name="Note 2 2 2 2 3" xfId="12206" xr:uid="{00000000-0005-0000-0000-0000CC950000}"/>
    <cellStyle name="Note 2 2 2 2 4" xfId="12207" xr:uid="{00000000-0005-0000-0000-0000CD950000}"/>
    <cellStyle name="Note 2 2 2 2 5" xfId="12208" xr:uid="{00000000-0005-0000-0000-0000CE950000}"/>
    <cellStyle name="Note 2 2 2 2 6" xfId="12209" xr:uid="{00000000-0005-0000-0000-0000CF950000}"/>
    <cellStyle name="Note 2 2 2 2 7" xfId="12210" xr:uid="{00000000-0005-0000-0000-0000D0950000}"/>
    <cellStyle name="Note 2 2 2 3" xfId="12211" xr:uid="{00000000-0005-0000-0000-0000D1950000}"/>
    <cellStyle name="Note 2 2 2 3 2" xfId="12212" xr:uid="{00000000-0005-0000-0000-0000D2950000}"/>
    <cellStyle name="Note 2 2 2 3 3" xfId="12213" xr:uid="{00000000-0005-0000-0000-0000D3950000}"/>
    <cellStyle name="Note 2 2 2 3 4" xfId="12214" xr:uid="{00000000-0005-0000-0000-0000D4950000}"/>
    <cellStyle name="Note 2 2 2 3 5" xfId="12215" xr:uid="{00000000-0005-0000-0000-0000D5950000}"/>
    <cellStyle name="Note 2 2 2 3 6" xfId="12216" xr:uid="{00000000-0005-0000-0000-0000D6950000}"/>
    <cellStyle name="Note 2 2 2 4" xfId="12217" xr:uid="{00000000-0005-0000-0000-0000D7950000}"/>
    <cellStyle name="Note 2 2 2 5" xfId="12218" xr:uid="{00000000-0005-0000-0000-0000D8950000}"/>
    <cellStyle name="Note 2 2 2 6" xfId="12219" xr:uid="{00000000-0005-0000-0000-0000D9950000}"/>
    <cellStyle name="Note 2 2 2 7" xfId="12220" xr:uid="{00000000-0005-0000-0000-0000DA950000}"/>
    <cellStyle name="Note 2 2 2 8" xfId="12221" xr:uid="{00000000-0005-0000-0000-0000DB950000}"/>
    <cellStyle name="Note 2 2 3" xfId="12222" xr:uid="{00000000-0005-0000-0000-0000DC950000}"/>
    <cellStyle name="Note 2 2 3 2" xfId="12223" xr:uid="{00000000-0005-0000-0000-0000DD950000}"/>
    <cellStyle name="Note 2 2 3 2 2" xfId="12224" xr:uid="{00000000-0005-0000-0000-0000DE950000}"/>
    <cellStyle name="Note 2 2 3 2 3" xfId="12225" xr:uid="{00000000-0005-0000-0000-0000DF950000}"/>
    <cellStyle name="Note 2 2 3 2 4" xfId="12226" xr:uid="{00000000-0005-0000-0000-0000E0950000}"/>
    <cellStyle name="Note 2 2 3 2 5" xfId="12227" xr:uid="{00000000-0005-0000-0000-0000E1950000}"/>
    <cellStyle name="Note 2 2 3 2 6" xfId="12228" xr:uid="{00000000-0005-0000-0000-0000E2950000}"/>
    <cellStyle name="Note 2 2 3 3" xfId="12229" xr:uid="{00000000-0005-0000-0000-0000E3950000}"/>
    <cellStyle name="Note 2 2 3 4" xfId="12230" xr:uid="{00000000-0005-0000-0000-0000E4950000}"/>
    <cellStyle name="Note 2 2 3 5" xfId="12231" xr:uid="{00000000-0005-0000-0000-0000E5950000}"/>
    <cellStyle name="Note 2 2 3 6" xfId="12232" xr:uid="{00000000-0005-0000-0000-0000E6950000}"/>
    <cellStyle name="Note 2 2 3 7" xfId="12233" xr:uid="{00000000-0005-0000-0000-0000E7950000}"/>
    <cellStyle name="Note 2 2 4" xfId="12234" xr:uid="{00000000-0005-0000-0000-0000E8950000}"/>
    <cellStyle name="Note 2 2 4 2" xfId="12235" xr:uid="{00000000-0005-0000-0000-0000E9950000}"/>
    <cellStyle name="Note 2 2 4 2 2" xfId="12236" xr:uid="{00000000-0005-0000-0000-0000EA950000}"/>
    <cellStyle name="Note 2 2 4 2 3" xfId="12237" xr:uid="{00000000-0005-0000-0000-0000EB950000}"/>
    <cellStyle name="Note 2 2 4 2 4" xfId="12238" xr:uid="{00000000-0005-0000-0000-0000EC950000}"/>
    <cellStyle name="Note 2 2 4 2 5" xfId="12239" xr:uid="{00000000-0005-0000-0000-0000ED950000}"/>
    <cellStyle name="Note 2 2 4 2 6" xfId="12240" xr:uid="{00000000-0005-0000-0000-0000EE950000}"/>
    <cellStyle name="Note 2 2 4 3" xfId="12241" xr:uid="{00000000-0005-0000-0000-0000EF950000}"/>
    <cellStyle name="Note 2 2 4 4" xfId="12242" xr:uid="{00000000-0005-0000-0000-0000F0950000}"/>
    <cellStyle name="Note 2 2 4 5" xfId="12243" xr:uid="{00000000-0005-0000-0000-0000F1950000}"/>
    <cellStyle name="Note 2 2 4 6" xfId="12244" xr:uid="{00000000-0005-0000-0000-0000F2950000}"/>
    <cellStyle name="Note 2 2 4 7" xfId="12245" xr:uid="{00000000-0005-0000-0000-0000F3950000}"/>
    <cellStyle name="Note 2 2 5" xfId="12246" xr:uid="{00000000-0005-0000-0000-0000F4950000}"/>
    <cellStyle name="Note 2 2 5 2" xfId="12247" xr:uid="{00000000-0005-0000-0000-0000F5950000}"/>
    <cellStyle name="Note 2 2 5 3" xfId="12248" xr:uid="{00000000-0005-0000-0000-0000F6950000}"/>
    <cellStyle name="Note 2 2 5 4" xfId="12249" xr:uid="{00000000-0005-0000-0000-0000F7950000}"/>
    <cellStyle name="Note 2 2 5 5" xfId="12250" xr:uid="{00000000-0005-0000-0000-0000F8950000}"/>
    <cellStyle name="Note 2 2 5 6" xfId="12251" xr:uid="{00000000-0005-0000-0000-0000F9950000}"/>
    <cellStyle name="Note 2 2 6" xfId="12252" xr:uid="{00000000-0005-0000-0000-0000FA950000}"/>
    <cellStyle name="Note 2 2 7" xfId="12253" xr:uid="{00000000-0005-0000-0000-0000FB950000}"/>
    <cellStyle name="Note 2 2 8" xfId="12254" xr:uid="{00000000-0005-0000-0000-0000FC950000}"/>
    <cellStyle name="Note 2 2 9" xfId="12255" xr:uid="{00000000-0005-0000-0000-0000FD950000}"/>
    <cellStyle name="Note 2 3" xfId="12256" xr:uid="{00000000-0005-0000-0000-0000FE950000}"/>
    <cellStyle name="Note 2 3 2" xfId="12257" xr:uid="{00000000-0005-0000-0000-0000FF950000}"/>
    <cellStyle name="Note 2 3 2 2" xfId="12258" xr:uid="{00000000-0005-0000-0000-000000960000}"/>
    <cellStyle name="Note 2 3 2 2 2" xfId="12259" xr:uid="{00000000-0005-0000-0000-000001960000}"/>
    <cellStyle name="Note 2 3 2 2 3" xfId="12260" xr:uid="{00000000-0005-0000-0000-000002960000}"/>
    <cellStyle name="Note 2 3 2 2 4" xfId="12261" xr:uid="{00000000-0005-0000-0000-000003960000}"/>
    <cellStyle name="Note 2 3 2 2 5" xfId="12262" xr:uid="{00000000-0005-0000-0000-000004960000}"/>
    <cellStyle name="Note 2 3 2 2 6" xfId="12263" xr:uid="{00000000-0005-0000-0000-000005960000}"/>
    <cellStyle name="Note 2 3 2 3" xfId="12264" xr:uid="{00000000-0005-0000-0000-000006960000}"/>
    <cellStyle name="Note 2 3 2 4" xfId="12265" xr:uid="{00000000-0005-0000-0000-000007960000}"/>
    <cellStyle name="Note 2 3 2 5" xfId="12266" xr:uid="{00000000-0005-0000-0000-000008960000}"/>
    <cellStyle name="Note 2 3 2 6" xfId="12267" xr:uid="{00000000-0005-0000-0000-000009960000}"/>
    <cellStyle name="Note 2 3 2 7" xfId="12268" xr:uid="{00000000-0005-0000-0000-00000A960000}"/>
    <cellStyle name="Note 2 3 3" xfId="12269" xr:uid="{00000000-0005-0000-0000-00000B960000}"/>
    <cellStyle name="Note 2 3 3 2" xfId="12270" xr:uid="{00000000-0005-0000-0000-00000C960000}"/>
    <cellStyle name="Note 2 3 3 3" xfId="12271" xr:uid="{00000000-0005-0000-0000-00000D960000}"/>
    <cellStyle name="Note 2 3 3 4" xfId="12272" xr:uid="{00000000-0005-0000-0000-00000E960000}"/>
    <cellStyle name="Note 2 3 3 5" xfId="12273" xr:uid="{00000000-0005-0000-0000-00000F960000}"/>
    <cellStyle name="Note 2 3 3 6" xfId="12274" xr:uid="{00000000-0005-0000-0000-000010960000}"/>
    <cellStyle name="Note 2 3 4" xfId="12275" xr:uid="{00000000-0005-0000-0000-000011960000}"/>
    <cellStyle name="Note 2 3 5" xfId="12276" xr:uid="{00000000-0005-0000-0000-000012960000}"/>
    <cellStyle name="Note 2 3 6" xfId="12277" xr:uid="{00000000-0005-0000-0000-000013960000}"/>
    <cellStyle name="Note 2 3 7" xfId="12278" xr:uid="{00000000-0005-0000-0000-000014960000}"/>
    <cellStyle name="Note 2 3 8" xfId="12279" xr:uid="{00000000-0005-0000-0000-000015960000}"/>
    <cellStyle name="Note 2 4" xfId="12280" xr:uid="{00000000-0005-0000-0000-000016960000}"/>
    <cellStyle name="Note 2 4 2" xfId="12281" xr:uid="{00000000-0005-0000-0000-000017960000}"/>
    <cellStyle name="Note 2 4 2 2" xfId="12282" xr:uid="{00000000-0005-0000-0000-000018960000}"/>
    <cellStyle name="Note 2 4 2 3" xfId="12283" xr:uid="{00000000-0005-0000-0000-000019960000}"/>
    <cellStyle name="Note 2 4 2 4" xfId="12284" xr:uid="{00000000-0005-0000-0000-00001A960000}"/>
    <cellStyle name="Note 2 4 2 5" xfId="12285" xr:uid="{00000000-0005-0000-0000-00001B960000}"/>
    <cellStyle name="Note 2 4 2 6" xfId="12286" xr:uid="{00000000-0005-0000-0000-00001C960000}"/>
    <cellStyle name="Note 2 4 3" xfId="12287" xr:uid="{00000000-0005-0000-0000-00001D960000}"/>
    <cellStyle name="Note 2 4 4" xfId="12288" xr:uid="{00000000-0005-0000-0000-00001E960000}"/>
    <cellStyle name="Note 2 4 5" xfId="12289" xr:uid="{00000000-0005-0000-0000-00001F960000}"/>
    <cellStyle name="Note 2 4 6" xfId="12290" xr:uid="{00000000-0005-0000-0000-000020960000}"/>
    <cellStyle name="Note 2 4 7" xfId="12291" xr:uid="{00000000-0005-0000-0000-000021960000}"/>
    <cellStyle name="Note 2 5" xfId="12292" xr:uid="{00000000-0005-0000-0000-000022960000}"/>
    <cellStyle name="Note 2 5 2" xfId="12293" xr:uid="{00000000-0005-0000-0000-000023960000}"/>
    <cellStyle name="Note 2 5 2 2" xfId="12294" xr:uid="{00000000-0005-0000-0000-000024960000}"/>
    <cellStyle name="Note 2 5 2 3" xfId="12295" xr:uid="{00000000-0005-0000-0000-000025960000}"/>
    <cellStyle name="Note 2 5 2 4" xfId="12296" xr:uid="{00000000-0005-0000-0000-000026960000}"/>
    <cellStyle name="Note 2 5 2 5" xfId="12297" xr:uid="{00000000-0005-0000-0000-000027960000}"/>
    <cellStyle name="Note 2 5 2 6" xfId="12298" xr:uid="{00000000-0005-0000-0000-000028960000}"/>
    <cellStyle name="Note 2 5 3" xfId="12299" xr:uid="{00000000-0005-0000-0000-000029960000}"/>
    <cellStyle name="Note 2 5 4" xfId="12300" xr:uid="{00000000-0005-0000-0000-00002A960000}"/>
    <cellStyle name="Note 2 5 5" xfId="12301" xr:uid="{00000000-0005-0000-0000-00002B960000}"/>
    <cellStyle name="Note 2 5 6" xfId="12302" xr:uid="{00000000-0005-0000-0000-00002C960000}"/>
    <cellStyle name="Note 2 5 7" xfId="12303" xr:uid="{00000000-0005-0000-0000-00002D960000}"/>
    <cellStyle name="Note 2 6" xfId="12304" xr:uid="{00000000-0005-0000-0000-00002E960000}"/>
    <cellStyle name="Note 2 6 2" xfId="12305" xr:uid="{00000000-0005-0000-0000-00002F960000}"/>
    <cellStyle name="Note 2 6 3" xfId="12306" xr:uid="{00000000-0005-0000-0000-000030960000}"/>
    <cellStyle name="Note 2 6 4" xfId="12307" xr:uid="{00000000-0005-0000-0000-000031960000}"/>
    <cellStyle name="Note 2 6 5" xfId="12308" xr:uid="{00000000-0005-0000-0000-000032960000}"/>
    <cellStyle name="Note 2 6 6" xfId="12309" xr:uid="{00000000-0005-0000-0000-000033960000}"/>
    <cellStyle name="Note 2 7" xfId="12310" xr:uid="{00000000-0005-0000-0000-000034960000}"/>
    <cellStyle name="Note 2 8" xfId="12311" xr:uid="{00000000-0005-0000-0000-000035960000}"/>
    <cellStyle name="Note 2 9" xfId="12312" xr:uid="{00000000-0005-0000-0000-000036960000}"/>
    <cellStyle name="Note 20" xfId="41844" xr:uid="{00000000-0005-0000-0000-000037960000}"/>
    <cellStyle name="Note 3" xfId="12313" xr:uid="{00000000-0005-0000-0000-000038960000}"/>
    <cellStyle name="Note 3 10" xfId="12314" xr:uid="{00000000-0005-0000-0000-000039960000}"/>
    <cellStyle name="Note 3 11" xfId="45878" xr:uid="{00000000-0005-0000-0000-00003A960000}"/>
    <cellStyle name="Note 3 2" xfId="12315" xr:uid="{00000000-0005-0000-0000-00003B960000}"/>
    <cellStyle name="Note 3 2 2" xfId="12316" xr:uid="{00000000-0005-0000-0000-00003C960000}"/>
    <cellStyle name="Note 3 2 2 2" xfId="12317" xr:uid="{00000000-0005-0000-0000-00003D960000}"/>
    <cellStyle name="Note 3 2 2 2 2" xfId="12318" xr:uid="{00000000-0005-0000-0000-00003E960000}"/>
    <cellStyle name="Note 3 2 2 2 3" xfId="12319" xr:uid="{00000000-0005-0000-0000-00003F960000}"/>
    <cellStyle name="Note 3 2 2 2 4" xfId="12320" xr:uid="{00000000-0005-0000-0000-000040960000}"/>
    <cellStyle name="Note 3 2 2 2 5" xfId="12321" xr:uid="{00000000-0005-0000-0000-000041960000}"/>
    <cellStyle name="Note 3 2 2 2 6" xfId="12322" xr:uid="{00000000-0005-0000-0000-000042960000}"/>
    <cellStyle name="Note 3 2 2 3" xfId="12323" xr:uid="{00000000-0005-0000-0000-000043960000}"/>
    <cellStyle name="Note 3 2 2 4" xfId="12324" xr:uid="{00000000-0005-0000-0000-000044960000}"/>
    <cellStyle name="Note 3 2 2 5" xfId="12325" xr:uid="{00000000-0005-0000-0000-000045960000}"/>
    <cellStyle name="Note 3 2 2 6" xfId="12326" xr:uid="{00000000-0005-0000-0000-000046960000}"/>
    <cellStyle name="Note 3 2 2 7" xfId="12327" xr:uid="{00000000-0005-0000-0000-000047960000}"/>
    <cellStyle name="Note 3 2 3" xfId="12328" xr:uid="{00000000-0005-0000-0000-000048960000}"/>
    <cellStyle name="Note 3 2 3 2" xfId="12329" xr:uid="{00000000-0005-0000-0000-000049960000}"/>
    <cellStyle name="Note 3 2 3 3" xfId="12330" xr:uid="{00000000-0005-0000-0000-00004A960000}"/>
    <cellStyle name="Note 3 2 3 4" xfId="12331" xr:uid="{00000000-0005-0000-0000-00004B960000}"/>
    <cellStyle name="Note 3 2 3 5" xfId="12332" xr:uid="{00000000-0005-0000-0000-00004C960000}"/>
    <cellStyle name="Note 3 2 3 6" xfId="12333" xr:uid="{00000000-0005-0000-0000-00004D960000}"/>
    <cellStyle name="Note 3 2 4" xfId="12334" xr:uid="{00000000-0005-0000-0000-00004E960000}"/>
    <cellStyle name="Note 3 2 5" xfId="12335" xr:uid="{00000000-0005-0000-0000-00004F960000}"/>
    <cellStyle name="Note 3 2 6" xfId="12336" xr:uid="{00000000-0005-0000-0000-000050960000}"/>
    <cellStyle name="Note 3 2 7" xfId="12337" xr:uid="{00000000-0005-0000-0000-000051960000}"/>
    <cellStyle name="Note 3 2 8" xfId="12338" xr:uid="{00000000-0005-0000-0000-000052960000}"/>
    <cellStyle name="Note 3 3" xfId="12339" xr:uid="{00000000-0005-0000-0000-000053960000}"/>
    <cellStyle name="Note 3 3 2" xfId="12340" xr:uid="{00000000-0005-0000-0000-000054960000}"/>
    <cellStyle name="Note 3 3 2 2" xfId="12341" xr:uid="{00000000-0005-0000-0000-000055960000}"/>
    <cellStyle name="Note 3 3 2 3" xfId="12342" xr:uid="{00000000-0005-0000-0000-000056960000}"/>
    <cellStyle name="Note 3 3 2 4" xfId="12343" xr:uid="{00000000-0005-0000-0000-000057960000}"/>
    <cellStyle name="Note 3 3 2 5" xfId="12344" xr:uid="{00000000-0005-0000-0000-000058960000}"/>
    <cellStyle name="Note 3 3 2 6" xfId="12345" xr:uid="{00000000-0005-0000-0000-000059960000}"/>
    <cellStyle name="Note 3 3 3" xfId="12346" xr:uid="{00000000-0005-0000-0000-00005A960000}"/>
    <cellStyle name="Note 3 3 4" xfId="12347" xr:uid="{00000000-0005-0000-0000-00005B960000}"/>
    <cellStyle name="Note 3 3 5" xfId="12348" xr:uid="{00000000-0005-0000-0000-00005C960000}"/>
    <cellStyle name="Note 3 3 6" xfId="12349" xr:uid="{00000000-0005-0000-0000-00005D960000}"/>
    <cellStyle name="Note 3 3 7" xfId="12350" xr:uid="{00000000-0005-0000-0000-00005E960000}"/>
    <cellStyle name="Note 3 4" xfId="12351" xr:uid="{00000000-0005-0000-0000-00005F960000}"/>
    <cellStyle name="Note 3 4 2" xfId="12352" xr:uid="{00000000-0005-0000-0000-000060960000}"/>
    <cellStyle name="Note 3 4 2 2" xfId="12353" xr:uid="{00000000-0005-0000-0000-000061960000}"/>
    <cellStyle name="Note 3 4 2 3" xfId="12354" xr:uid="{00000000-0005-0000-0000-000062960000}"/>
    <cellStyle name="Note 3 4 2 4" xfId="12355" xr:uid="{00000000-0005-0000-0000-000063960000}"/>
    <cellStyle name="Note 3 4 2 5" xfId="12356" xr:uid="{00000000-0005-0000-0000-000064960000}"/>
    <cellStyle name="Note 3 4 2 6" xfId="12357" xr:uid="{00000000-0005-0000-0000-000065960000}"/>
    <cellStyle name="Note 3 4 3" xfId="12358" xr:uid="{00000000-0005-0000-0000-000066960000}"/>
    <cellStyle name="Note 3 4 4" xfId="12359" xr:uid="{00000000-0005-0000-0000-000067960000}"/>
    <cellStyle name="Note 3 4 5" xfId="12360" xr:uid="{00000000-0005-0000-0000-000068960000}"/>
    <cellStyle name="Note 3 4 6" xfId="12361" xr:uid="{00000000-0005-0000-0000-000069960000}"/>
    <cellStyle name="Note 3 4 7" xfId="12362" xr:uid="{00000000-0005-0000-0000-00006A960000}"/>
    <cellStyle name="Note 3 5" xfId="12363" xr:uid="{00000000-0005-0000-0000-00006B960000}"/>
    <cellStyle name="Note 3 5 2" xfId="12364" xr:uid="{00000000-0005-0000-0000-00006C960000}"/>
    <cellStyle name="Note 3 5 3" xfId="12365" xr:uid="{00000000-0005-0000-0000-00006D960000}"/>
    <cellStyle name="Note 3 5 4" xfId="12366" xr:uid="{00000000-0005-0000-0000-00006E960000}"/>
    <cellStyle name="Note 3 5 5" xfId="12367" xr:uid="{00000000-0005-0000-0000-00006F960000}"/>
    <cellStyle name="Note 3 5 6" xfId="12368" xr:uid="{00000000-0005-0000-0000-000070960000}"/>
    <cellStyle name="Note 3 6" xfId="12369" xr:uid="{00000000-0005-0000-0000-000071960000}"/>
    <cellStyle name="Note 3 7" xfId="12370" xr:uid="{00000000-0005-0000-0000-000072960000}"/>
    <cellStyle name="Note 3 8" xfId="12371" xr:uid="{00000000-0005-0000-0000-000073960000}"/>
    <cellStyle name="Note 3 9" xfId="12372" xr:uid="{00000000-0005-0000-0000-000074960000}"/>
    <cellStyle name="Note 4" xfId="12373" xr:uid="{00000000-0005-0000-0000-000075960000}"/>
    <cellStyle name="Note 4 10" xfId="12374" xr:uid="{00000000-0005-0000-0000-000076960000}"/>
    <cellStyle name="Note 4 11" xfId="45831" xr:uid="{00000000-0005-0000-0000-000077960000}"/>
    <cellStyle name="Note 4 2" xfId="12375" xr:uid="{00000000-0005-0000-0000-000078960000}"/>
    <cellStyle name="Note 4 2 2" xfId="12376" xr:uid="{00000000-0005-0000-0000-000079960000}"/>
    <cellStyle name="Note 4 2 2 2" xfId="12377" xr:uid="{00000000-0005-0000-0000-00007A960000}"/>
    <cellStyle name="Note 4 2 2 2 2" xfId="12378" xr:uid="{00000000-0005-0000-0000-00007B960000}"/>
    <cellStyle name="Note 4 2 2 2 3" xfId="12379" xr:uid="{00000000-0005-0000-0000-00007C960000}"/>
    <cellStyle name="Note 4 2 2 2 4" xfId="12380" xr:uid="{00000000-0005-0000-0000-00007D960000}"/>
    <cellStyle name="Note 4 2 2 2 5" xfId="12381" xr:uid="{00000000-0005-0000-0000-00007E960000}"/>
    <cellStyle name="Note 4 2 2 2 6" xfId="12382" xr:uid="{00000000-0005-0000-0000-00007F960000}"/>
    <cellStyle name="Note 4 2 2 3" xfId="12383" xr:uid="{00000000-0005-0000-0000-000080960000}"/>
    <cellStyle name="Note 4 2 2 4" xfId="12384" xr:uid="{00000000-0005-0000-0000-000081960000}"/>
    <cellStyle name="Note 4 2 2 5" xfId="12385" xr:uid="{00000000-0005-0000-0000-000082960000}"/>
    <cellStyle name="Note 4 2 2 6" xfId="12386" xr:uid="{00000000-0005-0000-0000-000083960000}"/>
    <cellStyle name="Note 4 2 2 7" xfId="12387" xr:uid="{00000000-0005-0000-0000-000084960000}"/>
    <cellStyle name="Note 4 2 3" xfId="12388" xr:uid="{00000000-0005-0000-0000-000085960000}"/>
    <cellStyle name="Note 4 2 3 2" xfId="12389" xr:uid="{00000000-0005-0000-0000-000086960000}"/>
    <cellStyle name="Note 4 2 3 3" xfId="12390" xr:uid="{00000000-0005-0000-0000-000087960000}"/>
    <cellStyle name="Note 4 2 3 4" xfId="12391" xr:uid="{00000000-0005-0000-0000-000088960000}"/>
    <cellStyle name="Note 4 2 3 5" xfId="12392" xr:uid="{00000000-0005-0000-0000-000089960000}"/>
    <cellStyle name="Note 4 2 3 6" xfId="12393" xr:uid="{00000000-0005-0000-0000-00008A960000}"/>
    <cellStyle name="Note 4 2 4" xfId="12394" xr:uid="{00000000-0005-0000-0000-00008B960000}"/>
    <cellStyle name="Note 4 2 5" xfId="12395" xr:uid="{00000000-0005-0000-0000-00008C960000}"/>
    <cellStyle name="Note 4 2 6" xfId="12396" xr:uid="{00000000-0005-0000-0000-00008D960000}"/>
    <cellStyle name="Note 4 2 7" xfId="12397" xr:uid="{00000000-0005-0000-0000-00008E960000}"/>
    <cellStyle name="Note 4 2 8" xfId="12398" xr:uid="{00000000-0005-0000-0000-00008F960000}"/>
    <cellStyle name="Note 4 3" xfId="12399" xr:uid="{00000000-0005-0000-0000-000090960000}"/>
    <cellStyle name="Note 4 3 2" xfId="12400" xr:uid="{00000000-0005-0000-0000-000091960000}"/>
    <cellStyle name="Note 4 3 2 2" xfId="12401" xr:uid="{00000000-0005-0000-0000-000092960000}"/>
    <cellStyle name="Note 4 3 2 3" xfId="12402" xr:uid="{00000000-0005-0000-0000-000093960000}"/>
    <cellStyle name="Note 4 3 2 4" xfId="12403" xr:uid="{00000000-0005-0000-0000-000094960000}"/>
    <cellStyle name="Note 4 3 2 5" xfId="12404" xr:uid="{00000000-0005-0000-0000-000095960000}"/>
    <cellStyle name="Note 4 3 2 6" xfId="12405" xr:uid="{00000000-0005-0000-0000-000096960000}"/>
    <cellStyle name="Note 4 3 3" xfId="12406" xr:uid="{00000000-0005-0000-0000-000097960000}"/>
    <cellStyle name="Note 4 3 4" xfId="12407" xr:uid="{00000000-0005-0000-0000-000098960000}"/>
    <cellStyle name="Note 4 3 5" xfId="12408" xr:uid="{00000000-0005-0000-0000-000099960000}"/>
    <cellStyle name="Note 4 3 6" xfId="12409" xr:uid="{00000000-0005-0000-0000-00009A960000}"/>
    <cellStyle name="Note 4 3 7" xfId="12410" xr:uid="{00000000-0005-0000-0000-00009B960000}"/>
    <cellStyle name="Note 4 4" xfId="12411" xr:uid="{00000000-0005-0000-0000-00009C960000}"/>
    <cellStyle name="Note 4 4 2" xfId="12412" xr:uid="{00000000-0005-0000-0000-00009D960000}"/>
    <cellStyle name="Note 4 4 2 2" xfId="12413" xr:uid="{00000000-0005-0000-0000-00009E960000}"/>
    <cellStyle name="Note 4 4 2 3" xfId="12414" xr:uid="{00000000-0005-0000-0000-00009F960000}"/>
    <cellStyle name="Note 4 4 2 4" xfId="12415" xr:uid="{00000000-0005-0000-0000-0000A0960000}"/>
    <cellStyle name="Note 4 4 2 5" xfId="12416" xr:uid="{00000000-0005-0000-0000-0000A1960000}"/>
    <cellStyle name="Note 4 4 2 6" xfId="12417" xr:uid="{00000000-0005-0000-0000-0000A2960000}"/>
    <cellStyle name="Note 4 4 3" xfId="12418" xr:uid="{00000000-0005-0000-0000-0000A3960000}"/>
    <cellStyle name="Note 4 4 4" xfId="12419" xr:uid="{00000000-0005-0000-0000-0000A4960000}"/>
    <cellStyle name="Note 4 4 5" xfId="12420" xr:uid="{00000000-0005-0000-0000-0000A5960000}"/>
    <cellStyle name="Note 4 4 6" xfId="12421" xr:uid="{00000000-0005-0000-0000-0000A6960000}"/>
    <cellStyle name="Note 4 4 7" xfId="12422" xr:uid="{00000000-0005-0000-0000-0000A7960000}"/>
    <cellStyle name="Note 4 5" xfId="12423" xr:uid="{00000000-0005-0000-0000-0000A8960000}"/>
    <cellStyle name="Note 4 5 2" xfId="12424" xr:uid="{00000000-0005-0000-0000-0000A9960000}"/>
    <cellStyle name="Note 4 5 3" xfId="12425" xr:uid="{00000000-0005-0000-0000-0000AA960000}"/>
    <cellStyle name="Note 4 5 4" xfId="12426" xr:uid="{00000000-0005-0000-0000-0000AB960000}"/>
    <cellStyle name="Note 4 5 5" xfId="12427" xr:uid="{00000000-0005-0000-0000-0000AC960000}"/>
    <cellStyle name="Note 4 5 6" xfId="12428" xr:uid="{00000000-0005-0000-0000-0000AD960000}"/>
    <cellStyle name="Note 4 6" xfId="12429" xr:uid="{00000000-0005-0000-0000-0000AE960000}"/>
    <cellStyle name="Note 4 7" xfId="12430" xr:uid="{00000000-0005-0000-0000-0000AF960000}"/>
    <cellStyle name="Note 4 8" xfId="12431" xr:uid="{00000000-0005-0000-0000-0000B0960000}"/>
    <cellStyle name="Note 4 9" xfId="12432" xr:uid="{00000000-0005-0000-0000-0000B1960000}"/>
    <cellStyle name="Note 5" xfId="12433" xr:uid="{00000000-0005-0000-0000-0000B2960000}"/>
    <cellStyle name="Note 5 10" xfId="12434" xr:uid="{00000000-0005-0000-0000-0000B3960000}"/>
    <cellStyle name="Note 5 11" xfId="45764" xr:uid="{00000000-0005-0000-0000-0000B4960000}"/>
    <cellStyle name="Note 5 2" xfId="12435" xr:uid="{00000000-0005-0000-0000-0000B5960000}"/>
    <cellStyle name="Note 5 2 2" xfId="12436" xr:uid="{00000000-0005-0000-0000-0000B6960000}"/>
    <cellStyle name="Note 5 2 2 2" xfId="12437" xr:uid="{00000000-0005-0000-0000-0000B7960000}"/>
    <cellStyle name="Note 5 2 2 2 2" xfId="12438" xr:uid="{00000000-0005-0000-0000-0000B8960000}"/>
    <cellStyle name="Note 5 2 2 2 3" xfId="12439" xr:uid="{00000000-0005-0000-0000-0000B9960000}"/>
    <cellStyle name="Note 5 2 2 2 4" xfId="12440" xr:uid="{00000000-0005-0000-0000-0000BA960000}"/>
    <cellStyle name="Note 5 2 2 2 5" xfId="12441" xr:uid="{00000000-0005-0000-0000-0000BB960000}"/>
    <cellStyle name="Note 5 2 2 2 6" xfId="12442" xr:uid="{00000000-0005-0000-0000-0000BC960000}"/>
    <cellStyle name="Note 5 2 2 3" xfId="12443" xr:uid="{00000000-0005-0000-0000-0000BD960000}"/>
    <cellStyle name="Note 5 2 2 4" xfId="12444" xr:uid="{00000000-0005-0000-0000-0000BE960000}"/>
    <cellStyle name="Note 5 2 2 5" xfId="12445" xr:uid="{00000000-0005-0000-0000-0000BF960000}"/>
    <cellStyle name="Note 5 2 2 6" xfId="12446" xr:uid="{00000000-0005-0000-0000-0000C0960000}"/>
    <cellStyle name="Note 5 2 2 7" xfId="12447" xr:uid="{00000000-0005-0000-0000-0000C1960000}"/>
    <cellStyle name="Note 5 2 3" xfId="12448" xr:uid="{00000000-0005-0000-0000-0000C2960000}"/>
    <cellStyle name="Note 5 2 3 2" xfId="12449" xr:uid="{00000000-0005-0000-0000-0000C3960000}"/>
    <cellStyle name="Note 5 2 3 3" xfId="12450" xr:uid="{00000000-0005-0000-0000-0000C4960000}"/>
    <cellStyle name="Note 5 2 3 4" xfId="12451" xr:uid="{00000000-0005-0000-0000-0000C5960000}"/>
    <cellStyle name="Note 5 2 3 5" xfId="12452" xr:uid="{00000000-0005-0000-0000-0000C6960000}"/>
    <cellStyle name="Note 5 2 3 6" xfId="12453" xr:uid="{00000000-0005-0000-0000-0000C7960000}"/>
    <cellStyle name="Note 5 2 4" xfId="12454" xr:uid="{00000000-0005-0000-0000-0000C8960000}"/>
    <cellStyle name="Note 5 2 5" xfId="12455" xr:uid="{00000000-0005-0000-0000-0000C9960000}"/>
    <cellStyle name="Note 5 2 6" xfId="12456" xr:uid="{00000000-0005-0000-0000-0000CA960000}"/>
    <cellStyle name="Note 5 2 7" xfId="12457" xr:uid="{00000000-0005-0000-0000-0000CB960000}"/>
    <cellStyle name="Note 5 2 8" xfId="12458" xr:uid="{00000000-0005-0000-0000-0000CC960000}"/>
    <cellStyle name="Note 5 3" xfId="12459" xr:uid="{00000000-0005-0000-0000-0000CD960000}"/>
    <cellStyle name="Note 5 3 2" xfId="12460" xr:uid="{00000000-0005-0000-0000-0000CE960000}"/>
    <cellStyle name="Note 5 3 2 2" xfId="12461" xr:uid="{00000000-0005-0000-0000-0000CF960000}"/>
    <cellStyle name="Note 5 3 2 3" xfId="12462" xr:uid="{00000000-0005-0000-0000-0000D0960000}"/>
    <cellStyle name="Note 5 3 2 4" xfId="12463" xr:uid="{00000000-0005-0000-0000-0000D1960000}"/>
    <cellStyle name="Note 5 3 2 5" xfId="12464" xr:uid="{00000000-0005-0000-0000-0000D2960000}"/>
    <cellStyle name="Note 5 3 2 6" xfId="12465" xr:uid="{00000000-0005-0000-0000-0000D3960000}"/>
    <cellStyle name="Note 5 3 3" xfId="12466" xr:uid="{00000000-0005-0000-0000-0000D4960000}"/>
    <cellStyle name="Note 5 3 4" xfId="12467" xr:uid="{00000000-0005-0000-0000-0000D5960000}"/>
    <cellStyle name="Note 5 3 5" xfId="12468" xr:uid="{00000000-0005-0000-0000-0000D6960000}"/>
    <cellStyle name="Note 5 3 6" xfId="12469" xr:uid="{00000000-0005-0000-0000-0000D7960000}"/>
    <cellStyle name="Note 5 3 7" xfId="12470" xr:uid="{00000000-0005-0000-0000-0000D8960000}"/>
    <cellStyle name="Note 5 4" xfId="12471" xr:uid="{00000000-0005-0000-0000-0000D9960000}"/>
    <cellStyle name="Note 5 4 2" xfId="12472" xr:uid="{00000000-0005-0000-0000-0000DA960000}"/>
    <cellStyle name="Note 5 4 2 2" xfId="12473" xr:uid="{00000000-0005-0000-0000-0000DB960000}"/>
    <cellStyle name="Note 5 4 2 3" xfId="12474" xr:uid="{00000000-0005-0000-0000-0000DC960000}"/>
    <cellStyle name="Note 5 4 2 4" xfId="12475" xr:uid="{00000000-0005-0000-0000-0000DD960000}"/>
    <cellStyle name="Note 5 4 2 5" xfId="12476" xr:uid="{00000000-0005-0000-0000-0000DE960000}"/>
    <cellStyle name="Note 5 4 2 6" xfId="12477" xr:uid="{00000000-0005-0000-0000-0000DF960000}"/>
    <cellStyle name="Note 5 4 3" xfId="12478" xr:uid="{00000000-0005-0000-0000-0000E0960000}"/>
    <cellStyle name="Note 5 4 4" xfId="12479" xr:uid="{00000000-0005-0000-0000-0000E1960000}"/>
    <cellStyle name="Note 5 4 5" xfId="12480" xr:uid="{00000000-0005-0000-0000-0000E2960000}"/>
    <cellStyle name="Note 5 4 6" xfId="12481" xr:uid="{00000000-0005-0000-0000-0000E3960000}"/>
    <cellStyle name="Note 5 4 7" xfId="12482" xr:uid="{00000000-0005-0000-0000-0000E4960000}"/>
    <cellStyle name="Note 5 5" xfId="12483" xr:uid="{00000000-0005-0000-0000-0000E5960000}"/>
    <cellStyle name="Note 5 5 2" xfId="12484" xr:uid="{00000000-0005-0000-0000-0000E6960000}"/>
    <cellStyle name="Note 5 5 3" xfId="12485" xr:uid="{00000000-0005-0000-0000-0000E7960000}"/>
    <cellStyle name="Note 5 5 4" xfId="12486" xr:uid="{00000000-0005-0000-0000-0000E8960000}"/>
    <cellStyle name="Note 5 5 5" xfId="12487" xr:uid="{00000000-0005-0000-0000-0000E9960000}"/>
    <cellStyle name="Note 5 5 6" xfId="12488" xr:uid="{00000000-0005-0000-0000-0000EA960000}"/>
    <cellStyle name="Note 5 6" xfId="12489" xr:uid="{00000000-0005-0000-0000-0000EB960000}"/>
    <cellStyle name="Note 5 7" xfId="12490" xr:uid="{00000000-0005-0000-0000-0000EC960000}"/>
    <cellStyle name="Note 5 8" xfId="12491" xr:uid="{00000000-0005-0000-0000-0000ED960000}"/>
    <cellStyle name="Note 5 9" xfId="12492" xr:uid="{00000000-0005-0000-0000-0000EE960000}"/>
    <cellStyle name="Note 6" xfId="12493" xr:uid="{00000000-0005-0000-0000-0000EF960000}"/>
    <cellStyle name="Note 6 10" xfId="12494" xr:uid="{00000000-0005-0000-0000-0000F0960000}"/>
    <cellStyle name="Note 6 11" xfId="45861" xr:uid="{00000000-0005-0000-0000-0000F1960000}"/>
    <cellStyle name="Note 6 2" xfId="12495" xr:uid="{00000000-0005-0000-0000-0000F2960000}"/>
    <cellStyle name="Note 6 2 2" xfId="12496" xr:uid="{00000000-0005-0000-0000-0000F3960000}"/>
    <cellStyle name="Note 6 2 2 2" xfId="12497" xr:uid="{00000000-0005-0000-0000-0000F4960000}"/>
    <cellStyle name="Note 6 2 2 2 2" xfId="12498" xr:uid="{00000000-0005-0000-0000-0000F5960000}"/>
    <cellStyle name="Note 6 2 2 2 3" xfId="12499" xr:uid="{00000000-0005-0000-0000-0000F6960000}"/>
    <cellStyle name="Note 6 2 2 2 4" xfId="12500" xr:uid="{00000000-0005-0000-0000-0000F7960000}"/>
    <cellStyle name="Note 6 2 2 2 5" xfId="12501" xr:uid="{00000000-0005-0000-0000-0000F8960000}"/>
    <cellStyle name="Note 6 2 2 2 6" xfId="12502" xr:uid="{00000000-0005-0000-0000-0000F9960000}"/>
    <cellStyle name="Note 6 2 2 3" xfId="12503" xr:uid="{00000000-0005-0000-0000-0000FA960000}"/>
    <cellStyle name="Note 6 2 2 4" xfId="12504" xr:uid="{00000000-0005-0000-0000-0000FB960000}"/>
    <cellStyle name="Note 6 2 2 5" xfId="12505" xr:uid="{00000000-0005-0000-0000-0000FC960000}"/>
    <cellStyle name="Note 6 2 2 6" xfId="12506" xr:uid="{00000000-0005-0000-0000-0000FD960000}"/>
    <cellStyle name="Note 6 2 2 7" xfId="12507" xr:uid="{00000000-0005-0000-0000-0000FE960000}"/>
    <cellStyle name="Note 6 2 3" xfId="12508" xr:uid="{00000000-0005-0000-0000-0000FF960000}"/>
    <cellStyle name="Note 6 2 3 2" xfId="12509" xr:uid="{00000000-0005-0000-0000-000000970000}"/>
    <cellStyle name="Note 6 2 3 3" xfId="12510" xr:uid="{00000000-0005-0000-0000-000001970000}"/>
    <cellStyle name="Note 6 2 3 4" xfId="12511" xr:uid="{00000000-0005-0000-0000-000002970000}"/>
    <cellStyle name="Note 6 2 3 5" xfId="12512" xr:uid="{00000000-0005-0000-0000-000003970000}"/>
    <cellStyle name="Note 6 2 3 6" xfId="12513" xr:uid="{00000000-0005-0000-0000-000004970000}"/>
    <cellStyle name="Note 6 2 4" xfId="12514" xr:uid="{00000000-0005-0000-0000-000005970000}"/>
    <cellStyle name="Note 6 2 5" xfId="12515" xr:uid="{00000000-0005-0000-0000-000006970000}"/>
    <cellStyle name="Note 6 2 6" xfId="12516" xr:uid="{00000000-0005-0000-0000-000007970000}"/>
    <cellStyle name="Note 6 2 7" xfId="12517" xr:uid="{00000000-0005-0000-0000-000008970000}"/>
    <cellStyle name="Note 6 2 8" xfId="12518" xr:uid="{00000000-0005-0000-0000-000009970000}"/>
    <cellStyle name="Note 6 3" xfId="12519" xr:uid="{00000000-0005-0000-0000-00000A970000}"/>
    <cellStyle name="Note 6 3 2" xfId="12520" xr:uid="{00000000-0005-0000-0000-00000B970000}"/>
    <cellStyle name="Note 6 3 2 2" xfId="12521" xr:uid="{00000000-0005-0000-0000-00000C970000}"/>
    <cellStyle name="Note 6 3 2 3" xfId="12522" xr:uid="{00000000-0005-0000-0000-00000D970000}"/>
    <cellStyle name="Note 6 3 2 4" xfId="12523" xr:uid="{00000000-0005-0000-0000-00000E970000}"/>
    <cellStyle name="Note 6 3 2 5" xfId="12524" xr:uid="{00000000-0005-0000-0000-00000F970000}"/>
    <cellStyle name="Note 6 3 2 6" xfId="12525" xr:uid="{00000000-0005-0000-0000-000010970000}"/>
    <cellStyle name="Note 6 3 3" xfId="12526" xr:uid="{00000000-0005-0000-0000-000011970000}"/>
    <cellStyle name="Note 6 3 4" xfId="12527" xr:uid="{00000000-0005-0000-0000-000012970000}"/>
    <cellStyle name="Note 6 3 5" xfId="12528" xr:uid="{00000000-0005-0000-0000-000013970000}"/>
    <cellStyle name="Note 6 3 6" xfId="12529" xr:uid="{00000000-0005-0000-0000-000014970000}"/>
    <cellStyle name="Note 6 3 7" xfId="12530" xr:uid="{00000000-0005-0000-0000-000015970000}"/>
    <cellStyle name="Note 6 4" xfId="12531" xr:uid="{00000000-0005-0000-0000-000016970000}"/>
    <cellStyle name="Note 6 4 2" xfId="12532" xr:uid="{00000000-0005-0000-0000-000017970000}"/>
    <cellStyle name="Note 6 4 2 2" xfId="12533" xr:uid="{00000000-0005-0000-0000-000018970000}"/>
    <cellStyle name="Note 6 4 2 3" xfId="12534" xr:uid="{00000000-0005-0000-0000-000019970000}"/>
    <cellStyle name="Note 6 4 2 4" xfId="12535" xr:uid="{00000000-0005-0000-0000-00001A970000}"/>
    <cellStyle name="Note 6 4 2 5" xfId="12536" xr:uid="{00000000-0005-0000-0000-00001B970000}"/>
    <cellStyle name="Note 6 4 2 6" xfId="12537" xr:uid="{00000000-0005-0000-0000-00001C970000}"/>
    <cellStyle name="Note 6 4 3" xfId="12538" xr:uid="{00000000-0005-0000-0000-00001D970000}"/>
    <cellStyle name="Note 6 4 4" xfId="12539" xr:uid="{00000000-0005-0000-0000-00001E970000}"/>
    <cellStyle name="Note 6 4 5" xfId="12540" xr:uid="{00000000-0005-0000-0000-00001F970000}"/>
    <cellStyle name="Note 6 4 6" xfId="12541" xr:uid="{00000000-0005-0000-0000-000020970000}"/>
    <cellStyle name="Note 6 4 7" xfId="12542" xr:uid="{00000000-0005-0000-0000-000021970000}"/>
    <cellStyle name="Note 6 5" xfId="12543" xr:uid="{00000000-0005-0000-0000-000022970000}"/>
    <cellStyle name="Note 6 5 2" xfId="12544" xr:uid="{00000000-0005-0000-0000-000023970000}"/>
    <cellStyle name="Note 6 5 3" xfId="12545" xr:uid="{00000000-0005-0000-0000-000024970000}"/>
    <cellStyle name="Note 6 5 4" xfId="12546" xr:uid="{00000000-0005-0000-0000-000025970000}"/>
    <cellStyle name="Note 6 5 5" xfId="12547" xr:uid="{00000000-0005-0000-0000-000026970000}"/>
    <cellStyle name="Note 6 5 6" xfId="12548" xr:uid="{00000000-0005-0000-0000-000027970000}"/>
    <cellStyle name="Note 6 6" xfId="12549" xr:uid="{00000000-0005-0000-0000-000028970000}"/>
    <cellStyle name="Note 6 7" xfId="12550" xr:uid="{00000000-0005-0000-0000-000029970000}"/>
    <cellStyle name="Note 6 8" xfId="12551" xr:uid="{00000000-0005-0000-0000-00002A970000}"/>
    <cellStyle name="Note 6 9" xfId="12552" xr:uid="{00000000-0005-0000-0000-00002B970000}"/>
    <cellStyle name="Note 7" xfId="12553" xr:uid="{00000000-0005-0000-0000-00002C970000}"/>
    <cellStyle name="Note 7 10" xfId="12554" xr:uid="{00000000-0005-0000-0000-00002D970000}"/>
    <cellStyle name="Note 7 11" xfId="45774" xr:uid="{00000000-0005-0000-0000-00002E970000}"/>
    <cellStyle name="Note 7 2" xfId="12555" xr:uid="{00000000-0005-0000-0000-00002F970000}"/>
    <cellStyle name="Note 7 2 2" xfId="12556" xr:uid="{00000000-0005-0000-0000-000030970000}"/>
    <cellStyle name="Note 7 2 2 2" xfId="12557" xr:uid="{00000000-0005-0000-0000-000031970000}"/>
    <cellStyle name="Note 7 2 2 2 2" xfId="12558" xr:uid="{00000000-0005-0000-0000-000032970000}"/>
    <cellStyle name="Note 7 2 2 2 3" xfId="12559" xr:uid="{00000000-0005-0000-0000-000033970000}"/>
    <cellStyle name="Note 7 2 2 2 4" xfId="12560" xr:uid="{00000000-0005-0000-0000-000034970000}"/>
    <cellStyle name="Note 7 2 2 2 5" xfId="12561" xr:uid="{00000000-0005-0000-0000-000035970000}"/>
    <cellStyle name="Note 7 2 2 2 6" xfId="12562" xr:uid="{00000000-0005-0000-0000-000036970000}"/>
    <cellStyle name="Note 7 2 2 3" xfId="12563" xr:uid="{00000000-0005-0000-0000-000037970000}"/>
    <cellStyle name="Note 7 2 2 4" xfId="12564" xr:uid="{00000000-0005-0000-0000-000038970000}"/>
    <cellStyle name="Note 7 2 2 5" xfId="12565" xr:uid="{00000000-0005-0000-0000-000039970000}"/>
    <cellStyle name="Note 7 2 2 6" xfId="12566" xr:uid="{00000000-0005-0000-0000-00003A970000}"/>
    <cellStyle name="Note 7 2 2 7" xfId="12567" xr:uid="{00000000-0005-0000-0000-00003B970000}"/>
    <cellStyle name="Note 7 2 3" xfId="12568" xr:uid="{00000000-0005-0000-0000-00003C970000}"/>
    <cellStyle name="Note 7 2 3 2" xfId="12569" xr:uid="{00000000-0005-0000-0000-00003D970000}"/>
    <cellStyle name="Note 7 2 3 3" xfId="12570" xr:uid="{00000000-0005-0000-0000-00003E970000}"/>
    <cellStyle name="Note 7 2 3 4" xfId="12571" xr:uid="{00000000-0005-0000-0000-00003F970000}"/>
    <cellStyle name="Note 7 2 3 5" xfId="12572" xr:uid="{00000000-0005-0000-0000-000040970000}"/>
    <cellStyle name="Note 7 2 3 6" xfId="12573" xr:uid="{00000000-0005-0000-0000-000041970000}"/>
    <cellStyle name="Note 7 2 4" xfId="12574" xr:uid="{00000000-0005-0000-0000-000042970000}"/>
    <cellStyle name="Note 7 2 5" xfId="12575" xr:uid="{00000000-0005-0000-0000-000043970000}"/>
    <cellStyle name="Note 7 2 6" xfId="12576" xr:uid="{00000000-0005-0000-0000-000044970000}"/>
    <cellStyle name="Note 7 2 7" xfId="12577" xr:uid="{00000000-0005-0000-0000-000045970000}"/>
    <cellStyle name="Note 7 2 8" xfId="12578" xr:uid="{00000000-0005-0000-0000-000046970000}"/>
    <cellStyle name="Note 7 3" xfId="12579" xr:uid="{00000000-0005-0000-0000-000047970000}"/>
    <cellStyle name="Note 7 3 2" xfId="12580" xr:uid="{00000000-0005-0000-0000-000048970000}"/>
    <cellStyle name="Note 7 3 2 2" xfId="12581" xr:uid="{00000000-0005-0000-0000-000049970000}"/>
    <cellStyle name="Note 7 3 2 3" xfId="12582" xr:uid="{00000000-0005-0000-0000-00004A970000}"/>
    <cellStyle name="Note 7 3 2 4" xfId="12583" xr:uid="{00000000-0005-0000-0000-00004B970000}"/>
    <cellStyle name="Note 7 3 2 5" xfId="12584" xr:uid="{00000000-0005-0000-0000-00004C970000}"/>
    <cellStyle name="Note 7 3 2 6" xfId="12585" xr:uid="{00000000-0005-0000-0000-00004D970000}"/>
    <cellStyle name="Note 7 3 3" xfId="12586" xr:uid="{00000000-0005-0000-0000-00004E970000}"/>
    <cellStyle name="Note 7 3 4" xfId="12587" xr:uid="{00000000-0005-0000-0000-00004F970000}"/>
    <cellStyle name="Note 7 3 5" xfId="12588" xr:uid="{00000000-0005-0000-0000-000050970000}"/>
    <cellStyle name="Note 7 3 6" xfId="12589" xr:uid="{00000000-0005-0000-0000-000051970000}"/>
    <cellStyle name="Note 7 3 7" xfId="12590" xr:uid="{00000000-0005-0000-0000-000052970000}"/>
    <cellStyle name="Note 7 4" xfId="12591" xr:uid="{00000000-0005-0000-0000-000053970000}"/>
    <cellStyle name="Note 7 4 2" xfId="12592" xr:uid="{00000000-0005-0000-0000-000054970000}"/>
    <cellStyle name="Note 7 4 2 2" xfId="12593" xr:uid="{00000000-0005-0000-0000-000055970000}"/>
    <cellStyle name="Note 7 4 2 3" xfId="12594" xr:uid="{00000000-0005-0000-0000-000056970000}"/>
    <cellStyle name="Note 7 4 2 4" xfId="12595" xr:uid="{00000000-0005-0000-0000-000057970000}"/>
    <cellStyle name="Note 7 4 2 5" xfId="12596" xr:uid="{00000000-0005-0000-0000-000058970000}"/>
    <cellStyle name="Note 7 4 2 6" xfId="12597" xr:uid="{00000000-0005-0000-0000-000059970000}"/>
    <cellStyle name="Note 7 4 3" xfId="12598" xr:uid="{00000000-0005-0000-0000-00005A970000}"/>
    <cellStyle name="Note 7 4 4" xfId="12599" xr:uid="{00000000-0005-0000-0000-00005B970000}"/>
    <cellStyle name="Note 7 4 5" xfId="12600" xr:uid="{00000000-0005-0000-0000-00005C970000}"/>
    <cellStyle name="Note 7 4 6" xfId="12601" xr:uid="{00000000-0005-0000-0000-00005D970000}"/>
    <cellStyle name="Note 7 4 7" xfId="12602" xr:uid="{00000000-0005-0000-0000-00005E970000}"/>
    <cellStyle name="Note 7 5" xfId="12603" xr:uid="{00000000-0005-0000-0000-00005F970000}"/>
    <cellStyle name="Note 7 5 2" xfId="12604" xr:uid="{00000000-0005-0000-0000-000060970000}"/>
    <cellStyle name="Note 7 5 3" xfId="12605" xr:uid="{00000000-0005-0000-0000-000061970000}"/>
    <cellStyle name="Note 7 5 4" xfId="12606" xr:uid="{00000000-0005-0000-0000-000062970000}"/>
    <cellStyle name="Note 7 5 5" xfId="12607" xr:uid="{00000000-0005-0000-0000-000063970000}"/>
    <cellStyle name="Note 7 5 6" xfId="12608" xr:uid="{00000000-0005-0000-0000-000064970000}"/>
    <cellStyle name="Note 7 6" xfId="12609" xr:uid="{00000000-0005-0000-0000-000065970000}"/>
    <cellStyle name="Note 7 7" xfId="12610" xr:uid="{00000000-0005-0000-0000-000066970000}"/>
    <cellStyle name="Note 7 8" xfId="12611" xr:uid="{00000000-0005-0000-0000-000067970000}"/>
    <cellStyle name="Note 7 9" xfId="12612" xr:uid="{00000000-0005-0000-0000-000068970000}"/>
    <cellStyle name="Note 8" xfId="12613" xr:uid="{00000000-0005-0000-0000-000069970000}"/>
    <cellStyle name="Note 8 10" xfId="12614" xr:uid="{00000000-0005-0000-0000-00006A970000}"/>
    <cellStyle name="Note 8 11" xfId="45836" xr:uid="{00000000-0005-0000-0000-00006B970000}"/>
    <cellStyle name="Note 8 2" xfId="12615" xr:uid="{00000000-0005-0000-0000-00006C970000}"/>
    <cellStyle name="Note 8 2 2" xfId="12616" xr:uid="{00000000-0005-0000-0000-00006D970000}"/>
    <cellStyle name="Note 8 2 2 2" xfId="12617" xr:uid="{00000000-0005-0000-0000-00006E970000}"/>
    <cellStyle name="Note 8 2 2 2 2" xfId="12618" xr:uid="{00000000-0005-0000-0000-00006F970000}"/>
    <cellStyle name="Note 8 2 2 2 3" xfId="12619" xr:uid="{00000000-0005-0000-0000-000070970000}"/>
    <cellStyle name="Note 8 2 2 2 4" xfId="12620" xr:uid="{00000000-0005-0000-0000-000071970000}"/>
    <cellStyle name="Note 8 2 2 2 5" xfId="12621" xr:uid="{00000000-0005-0000-0000-000072970000}"/>
    <cellStyle name="Note 8 2 2 2 6" xfId="12622" xr:uid="{00000000-0005-0000-0000-000073970000}"/>
    <cellStyle name="Note 8 2 2 3" xfId="12623" xr:uid="{00000000-0005-0000-0000-000074970000}"/>
    <cellStyle name="Note 8 2 2 4" xfId="12624" xr:uid="{00000000-0005-0000-0000-000075970000}"/>
    <cellStyle name="Note 8 2 2 5" xfId="12625" xr:uid="{00000000-0005-0000-0000-000076970000}"/>
    <cellStyle name="Note 8 2 2 6" xfId="12626" xr:uid="{00000000-0005-0000-0000-000077970000}"/>
    <cellStyle name="Note 8 2 2 7" xfId="12627" xr:uid="{00000000-0005-0000-0000-000078970000}"/>
    <cellStyle name="Note 8 2 3" xfId="12628" xr:uid="{00000000-0005-0000-0000-000079970000}"/>
    <cellStyle name="Note 8 2 3 2" xfId="12629" xr:uid="{00000000-0005-0000-0000-00007A970000}"/>
    <cellStyle name="Note 8 2 3 3" xfId="12630" xr:uid="{00000000-0005-0000-0000-00007B970000}"/>
    <cellStyle name="Note 8 2 3 4" xfId="12631" xr:uid="{00000000-0005-0000-0000-00007C970000}"/>
    <cellStyle name="Note 8 2 3 5" xfId="12632" xr:uid="{00000000-0005-0000-0000-00007D970000}"/>
    <cellStyle name="Note 8 2 3 6" xfId="12633" xr:uid="{00000000-0005-0000-0000-00007E970000}"/>
    <cellStyle name="Note 8 2 4" xfId="12634" xr:uid="{00000000-0005-0000-0000-00007F970000}"/>
    <cellStyle name="Note 8 2 5" xfId="12635" xr:uid="{00000000-0005-0000-0000-000080970000}"/>
    <cellStyle name="Note 8 2 6" xfId="12636" xr:uid="{00000000-0005-0000-0000-000081970000}"/>
    <cellStyle name="Note 8 2 7" xfId="12637" xr:uid="{00000000-0005-0000-0000-000082970000}"/>
    <cellStyle name="Note 8 2 8" xfId="12638" xr:uid="{00000000-0005-0000-0000-000083970000}"/>
    <cellStyle name="Note 8 3" xfId="12639" xr:uid="{00000000-0005-0000-0000-000084970000}"/>
    <cellStyle name="Note 8 3 2" xfId="12640" xr:uid="{00000000-0005-0000-0000-000085970000}"/>
    <cellStyle name="Note 8 3 2 2" xfId="12641" xr:uid="{00000000-0005-0000-0000-000086970000}"/>
    <cellStyle name="Note 8 3 2 3" xfId="12642" xr:uid="{00000000-0005-0000-0000-000087970000}"/>
    <cellStyle name="Note 8 3 2 4" xfId="12643" xr:uid="{00000000-0005-0000-0000-000088970000}"/>
    <cellStyle name="Note 8 3 2 5" xfId="12644" xr:uid="{00000000-0005-0000-0000-000089970000}"/>
    <cellStyle name="Note 8 3 2 6" xfId="12645" xr:uid="{00000000-0005-0000-0000-00008A970000}"/>
    <cellStyle name="Note 8 3 3" xfId="12646" xr:uid="{00000000-0005-0000-0000-00008B970000}"/>
    <cellStyle name="Note 8 3 4" xfId="12647" xr:uid="{00000000-0005-0000-0000-00008C970000}"/>
    <cellStyle name="Note 8 3 5" xfId="12648" xr:uid="{00000000-0005-0000-0000-00008D970000}"/>
    <cellStyle name="Note 8 3 6" xfId="12649" xr:uid="{00000000-0005-0000-0000-00008E970000}"/>
    <cellStyle name="Note 8 3 7" xfId="12650" xr:uid="{00000000-0005-0000-0000-00008F970000}"/>
    <cellStyle name="Note 8 4" xfId="12651" xr:uid="{00000000-0005-0000-0000-000090970000}"/>
    <cellStyle name="Note 8 4 2" xfId="12652" xr:uid="{00000000-0005-0000-0000-000091970000}"/>
    <cellStyle name="Note 8 4 2 2" xfId="12653" xr:uid="{00000000-0005-0000-0000-000092970000}"/>
    <cellStyle name="Note 8 4 2 3" xfId="12654" xr:uid="{00000000-0005-0000-0000-000093970000}"/>
    <cellStyle name="Note 8 4 2 4" xfId="12655" xr:uid="{00000000-0005-0000-0000-000094970000}"/>
    <cellStyle name="Note 8 4 2 5" xfId="12656" xr:uid="{00000000-0005-0000-0000-000095970000}"/>
    <cellStyle name="Note 8 4 2 6" xfId="12657" xr:uid="{00000000-0005-0000-0000-000096970000}"/>
    <cellStyle name="Note 8 4 3" xfId="12658" xr:uid="{00000000-0005-0000-0000-000097970000}"/>
    <cellStyle name="Note 8 4 4" xfId="12659" xr:uid="{00000000-0005-0000-0000-000098970000}"/>
    <cellStyle name="Note 8 4 5" xfId="12660" xr:uid="{00000000-0005-0000-0000-000099970000}"/>
    <cellStyle name="Note 8 4 6" xfId="12661" xr:uid="{00000000-0005-0000-0000-00009A970000}"/>
    <cellStyle name="Note 8 4 7" xfId="12662" xr:uid="{00000000-0005-0000-0000-00009B970000}"/>
    <cellStyle name="Note 8 5" xfId="12663" xr:uid="{00000000-0005-0000-0000-00009C970000}"/>
    <cellStyle name="Note 8 5 2" xfId="12664" xr:uid="{00000000-0005-0000-0000-00009D970000}"/>
    <cellStyle name="Note 8 5 3" xfId="12665" xr:uid="{00000000-0005-0000-0000-00009E970000}"/>
    <cellStyle name="Note 8 5 4" xfId="12666" xr:uid="{00000000-0005-0000-0000-00009F970000}"/>
    <cellStyle name="Note 8 5 5" xfId="12667" xr:uid="{00000000-0005-0000-0000-0000A0970000}"/>
    <cellStyle name="Note 8 5 6" xfId="12668" xr:uid="{00000000-0005-0000-0000-0000A1970000}"/>
    <cellStyle name="Note 8 6" xfId="12669" xr:uid="{00000000-0005-0000-0000-0000A2970000}"/>
    <cellStyle name="Note 8 7" xfId="12670" xr:uid="{00000000-0005-0000-0000-0000A3970000}"/>
    <cellStyle name="Note 8 8" xfId="12671" xr:uid="{00000000-0005-0000-0000-0000A4970000}"/>
    <cellStyle name="Note 8 9" xfId="12672" xr:uid="{00000000-0005-0000-0000-0000A5970000}"/>
    <cellStyle name="Note 9" xfId="12673" xr:uid="{00000000-0005-0000-0000-0000A6970000}"/>
    <cellStyle name="Note 9 10" xfId="12674" xr:uid="{00000000-0005-0000-0000-0000A7970000}"/>
    <cellStyle name="Note 9 2" xfId="12675" xr:uid="{00000000-0005-0000-0000-0000A8970000}"/>
    <cellStyle name="Note 9 2 2" xfId="12676" xr:uid="{00000000-0005-0000-0000-0000A9970000}"/>
    <cellStyle name="Note 9 2 2 2" xfId="12677" xr:uid="{00000000-0005-0000-0000-0000AA970000}"/>
    <cellStyle name="Note 9 2 2 2 2" xfId="12678" xr:uid="{00000000-0005-0000-0000-0000AB970000}"/>
    <cellStyle name="Note 9 2 2 2 3" xfId="12679" xr:uid="{00000000-0005-0000-0000-0000AC970000}"/>
    <cellStyle name="Note 9 2 2 2 4" xfId="12680" xr:uid="{00000000-0005-0000-0000-0000AD970000}"/>
    <cellStyle name="Note 9 2 2 2 5" xfId="12681" xr:uid="{00000000-0005-0000-0000-0000AE970000}"/>
    <cellStyle name="Note 9 2 2 2 6" xfId="12682" xr:uid="{00000000-0005-0000-0000-0000AF970000}"/>
    <cellStyle name="Note 9 2 2 3" xfId="12683" xr:uid="{00000000-0005-0000-0000-0000B0970000}"/>
    <cellStyle name="Note 9 2 2 4" xfId="12684" xr:uid="{00000000-0005-0000-0000-0000B1970000}"/>
    <cellStyle name="Note 9 2 2 5" xfId="12685" xr:uid="{00000000-0005-0000-0000-0000B2970000}"/>
    <cellStyle name="Note 9 2 2 6" xfId="12686" xr:uid="{00000000-0005-0000-0000-0000B3970000}"/>
    <cellStyle name="Note 9 2 2 7" xfId="12687" xr:uid="{00000000-0005-0000-0000-0000B4970000}"/>
    <cellStyle name="Note 9 2 3" xfId="12688" xr:uid="{00000000-0005-0000-0000-0000B5970000}"/>
    <cellStyle name="Note 9 2 3 2" xfId="12689" xr:uid="{00000000-0005-0000-0000-0000B6970000}"/>
    <cellStyle name="Note 9 2 3 3" xfId="12690" xr:uid="{00000000-0005-0000-0000-0000B7970000}"/>
    <cellStyle name="Note 9 2 3 4" xfId="12691" xr:uid="{00000000-0005-0000-0000-0000B8970000}"/>
    <cellStyle name="Note 9 2 3 5" xfId="12692" xr:uid="{00000000-0005-0000-0000-0000B9970000}"/>
    <cellStyle name="Note 9 2 3 6" xfId="12693" xr:uid="{00000000-0005-0000-0000-0000BA970000}"/>
    <cellStyle name="Note 9 2 4" xfId="12694" xr:uid="{00000000-0005-0000-0000-0000BB970000}"/>
    <cellStyle name="Note 9 2 5" xfId="12695" xr:uid="{00000000-0005-0000-0000-0000BC970000}"/>
    <cellStyle name="Note 9 2 6" xfId="12696" xr:uid="{00000000-0005-0000-0000-0000BD970000}"/>
    <cellStyle name="Note 9 2 7" xfId="12697" xr:uid="{00000000-0005-0000-0000-0000BE970000}"/>
    <cellStyle name="Note 9 2 8" xfId="12698" xr:uid="{00000000-0005-0000-0000-0000BF970000}"/>
    <cellStyle name="Note 9 3" xfId="12699" xr:uid="{00000000-0005-0000-0000-0000C0970000}"/>
    <cellStyle name="Note 9 3 2" xfId="12700" xr:uid="{00000000-0005-0000-0000-0000C1970000}"/>
    <cellStyle name="Note 9 3 2 2" xfId="12701" xr:uid="{00000000-0005-0000-0000-0000C2970000}"/>
    <cellStyle name="Note 9 3 2 3" xfId="12702" xr:uid="{00000000-0005-0000-0000-0000C3970000}"/>
    <cellStyle name="Note 9 3 2 4" xfId="12703" xr:uid="{00000000-0005-0000-0000-0000C4970000}"/>
    <cellStyle name="Note 9 3 2 5" xfId="12704" xr:uid="{00000000-0005-0000-0000-0000C5970000}"/>
    <cellStyle name="Note 9 3 2 6" xfId="12705" xr:uid="{00000000-0005-0000-0000-0000C6970000}"/>
    <cellStyle name="Note 9 3 3" xfId="12706" xr:uid="{00000000-0005-0000-0000-0000C7970000}"/>
    <cellStyle name="Note 9 3 4" xfId="12707" xr:uid="{00000000-0005-0000-0000-0000C8970000}"/>
    <cellStyle name="Note 9 3 5" xfId="12708" xr:uid="{00000000-0005-0000-0000-0000C9970000}"/>
    <cellStyle name="Note 9 3 6" xfId="12709" xr:uid="{00000000-0005-0000-0000-0000CA970000}"/>
    <cellStyle name="Note 9 3 7" xfId="12710" xr:uid="{00000000-0005-0000-0000-0000CB970000}"/>
    <cellStyle name="Note 9 4" xfId="12711" xr:uid="{00000000-0005-0000-0000-0000CC970000}"/>
    <cellStyle name="Note 9 4 2" xfId="12712" xr:uid="{00000000-0005-0000-0000-0000CD970000}"/>
    <cellStyle name="Note 9 4 2 2" xfId="12713" xr:uid="{00000000-0005-0000-0000-0000CE970000}"/>
    <cellStyle name="Note 9 4 2 3" xfId="12714" xr:uid="{00000000-0005-0000-0000-0000CF970000}"/>
    <cellStyle name="Note 9 4 2 4" xfId="12715" xr:uid="{00000000-0005-0000-0000-0000D0970000}"/>
    <cellStyle name="Note 9 4 2 5" xfId="12716" xr:uid="{00000000-0005-0000-0000-0000D1970000}"/>
    <cellStyle name="Note 9 4 2 6" xfId="12717" xr:uid="{00000000-0005-0000-0000-0000D2970000}"/>
    <cellStyle name="Note 9 4 3" xfId="12718" xr:uid="{00000000-0005-0000-0000-0000D3970000}"/>
    <cellStyle name="Note 9 4 4" xfId="12719" xr:uid="{00000000-0005-0000-0000-0000D4970000}"/>
    <cellStyle name="Note 9 4 5" xfId="12720" xr:uid="{00000000-0005-0000-0000-0000D5970000}"/>
    <cellStyle name="Note 9 4 6" xfId="12721" xr:uid="{00000000-0005-0000-0000-0000D6970000}"/>
    <cellStyle name="Note 9 4 7" xfId="12722" xr:uid="{00000000-0005-0000-0000-0000D7970000}"/>
    <cellStyle name="Note 9 5" xfId="12723" xr:uid="{00000000-0005-0000-0000-0000D8970000}"/>
    <cellStyle name="Note 9 5 2" xfId="12724" xr:uid="{00000000-0005-0000-0000-0000D9970000}"/>
    <cellStyle name="Note 9 5 3" xfId="12725" xr:uid="{00000000-0005-0000-0000-0000DA970000}"/>
    <cellStyle name="Note 9 5 4" xfId="12726" xr:uid="{00000000-0005-0000-0000-0000DB970000}"/>
    <cellStyle name="Note 9 5 5" xfId="12727" xr:uid="{00000000-0005-0000-0000-0000DC970000}"/>
    <cellStyle name="Note 9 5 6" xfId="12728" xr:uid="{00000000-0005-0000-0000-0000DD970000}"/>
    <cellStyle name="Note 9 6" xfId="12729" xr:uid="{00000000-0005-0000-0000-0000DE970000}"/>
    <cellStyle name="Note 9 7" xfId="12730" xr:uid="{00000000-0005-0000-0000-0000DF970000}"/>
    <cellStyle name="Note 9 8" xfId="12731" xr:uid="{00000000-0005-0000-0000-0000E0970000}"/>
    <cellStyle name="Note 9 9" xfId="12732" xr:uid="{00000000-0005-0000-0000-0000E1970000}"/>
    <cellStyle name="NUMEROS" xfId="12733" xr:uid="{00000000-0005-0000-0000-0000E2970000}"/>
    <cellStyle name="Output" xfId="12734" xr:uid="{00000000-0005-0000-0000-0000E3970000}"/>
    <cellStyle name="Output 10" xfId="12735" xr:uid="{00000000-0005-0000-0000-0000E4970000}"/>
    <cellStyle name="Output 10 10" xfId="12736" xr:uid="{00000000-0005-0000-0000-0000E5970000}"/>
    <cellStyle name="Output 10 2" xfId="12737" xr:uid="{00000000-0005-0000-0000-0000E6970000}"/>
    <cellStyle name="Output 10 2 2" xfId="12738" xr:uid="{00000000-0005-0000-0000-0000E7970000}"/>
    <cellStyle name="Output 10 2 2 2" xfId="12739" xr:uid="{00000000-0005-0000-0000-0000E8970000}"/>
    <cellStyle name="Output 10 2 2 2 2" xfId="12740" xr:uid="{00000000-0005-0000-0000-0000E9970000}"/>
    <cellStyle name="Output 10 2 2 2 3" xfId="12741" xr:uid="{00000000-0005-0000-0000-0000EA970000}"/>
    <cellStyle name="Output 10 2 2 2 4" xfId="12742" xr:uid="{00000000-0005-0000-0000-0000EB970000}"/>
    <cellStyle name="Output 10 2 2 2 5" xfId="12743" xr:uid="{00000000-0005-0000-0000-0000EC970000}"/>
    <cellStyle name="Output 10 2 2 2 6" xfId="12744" xr:uid="{00000000-0005-0000-0000-0000ED970000}"/>
    <cellStyle name="Output 10 2 2 3" xfId="12745" xr:uid="{00000000-0005-0000-0000-0000EE970000}"/>
    <cellStyle name="Output 10 2 2 4" xfId="12746" xr:uid="{00000000-0005-0000-0000-0000EF970000}"/>
    <cellStyle name="Output 10 2 2 5" xfId="12747" xr:uid="{00000000-0005-0000-0000-0000F0970000}"/>
    <cellStyle name="Output 10 2 2 6" xfId="12748" xr:uid="{00000000-0005-0000-0000-0000F1970000}"/>
    <cellStyle name="Output 10 2 2 7" xfId="12749" xr:uid="{00000000-0005-0000-0000-0000F2970000}"/>
    <cellStyle name="Output 10 2 3" xfId="12750" xr:uid="{00000000-0005-0000-0000-0000F3970000}"/>
    <cellStyle name="Output 10 2 3 2" xfId="12751" xr:uid="{00000000-0005-0000-0000-0000F4970000}"/>
    <cellStyle name="Output 10 2 3 3" xfId="12752" xr:uid="{00000000-0005-0000-0000-0000F5970000}"/>
    <cellStyle name="Output 10 2 3 4" xfId="12753" xr:uid="{00000000-0005-0000-0000-0000F6970000}"/>
    <cellStyle name="Output 10 2 3 5" xfId="12754" xr:uid="{00000000-0005-0000-0000-0000F7970000}"/>
    <cellStyle name="Output 10 2 3 6" xfId="12755" xr:uid="{00000000-0005-0000-0000-0000F8970000}"/>
    <cellStyle name="Output 10 2 4" xfId="12756" xr:uid="{00000000-0005-0000-0000-0000F9970000}"/>
    <cellStyle name="Output 10 2 5" xfId="12757" xr:uid="{00000000-0005-0000-0000-0000FA970000}"/>
    <cellStyle name="Output 10 2 6" xfId="12758" xr:uid="{00000000-0005-0000-0000-0000FB970000}"/>
    <cellStyle name="Output 10 2 7" xfId="12759" xr:uid="{00000000-0005-0000-0000-0000FC970000}"/>
    <cellStyle name="Output 10 2 8" xfId="12760" xr:uid="{00000000-0005-0000-0000-0000FD970000}"/>
    <cellStyle name="Output 10 3" xfId="12761" xr:uid="{00000000-0005-0000-0000-0000FE970000}"/>
    <cellStyle name="Output 10 3 2" xfId="12762" xr:uid="{00000000-0005-0000-0000-0000FF970000}"/>
    <cellStyle name="Output 10 3 2 2" xfId="12763" xr:uid="{00000000-0005-0000-0000-000000980000}"/>
    <cellStyle name="Output 10 3 2 3" xfId="12764" xr:uid="{00000000-0005-0000-0000-000001980000}"/>
    <cellStyle name="Output 10 3 2 4" xfId="12765" xr:uid="{00000000-0005-0000-0000-000002980000}"/>
    <cellStyle name="Output 10 3 2 5" xfId="12766" xr:uid="{00000000-0005-0000-0000-000003980000}"/>
    <cellStyle name="Output 10 3 2 6" xfId="12767" xr:uid="{00000000-0005-0000-0000-000004980000}"/>
    <cellStyle name="Output 10 3 3" xfId="12768" xr:uid="{00000000-0005-0000-0000-000005980000}"/>
    <cellStyle name="Output 10 3 4" xfId="12769" xr:uid="{00000000-0005-0000-0000-000006980000}"/>
    <cellStyle name="Output 10 3 5" xfId="12770" xr:uid="{00000000-0005-0000-0000-000007980000}"/>
    <cellStyle name="Output 10 3 6" xfId="12771" xr:uid="{00000000-0005-0000-0000-000008980000}"/>
    <cellStyle name="Output 10 3 7" xfId="12772" xr:uid="{00000000-0005-0000-0000-000009980000}"/>
    <cellStyle name="Output 10 4" xfId="12773" xr:uid="{00000000-0005-0000-0000-00000A980000}"/>
    <cellStyle name="Output 10 4 2" xfId="12774" xr:uid="{00000000-0005-0000-0000-00000B980000}"/>
    <cellStyle name="Output 10 4 2 2" xfId="12775" xr:uid="{00000000-0005-0000-0000-00000C980000}"/>
    <cellStyle name="Output 10 4 2 3" xfId="12776" xr:uid="{00000000-0005-0000-0000-00000D980000}"/>
    <cellStyle name="Output 10 4 2 4" xfId="12777" xr:uid="{00000000-0005-0000-0000-00000E980000}"/>
    <cellStyle name="Output 10 4 2 5" xfId="12778" xr:uid="{00000000-0005-0000-0000-00000F980000}"/>
    <cellStyle name="Output 10 4 2 6" xfId="12779" xr:uid="{00000000-0005-0000-0000-000010980000}"/>
    <cellStyle name="Output 10 4 3" xfId="12780" xr:uid="{00000000-0005-0000-0000-000011980000}"/>
    <cellStyle name="Output 10 4 4" xfId="12781" xr:uid="{00000000-0005-0000-0000-000012980000}"/>
    <cellStyle name="Output 10 4 5" xfId="12782" xr:uid="{00000000-0005-0000-0000-000013980000}"/>
    <cellStyle name="Output 10 4 6" xfId="12783" xr:uid="{00000000-0005-0000-0000-000014980000}"/>
    <cellStyle name="Output 10 4 7" xfId="12784" xr:uid="{00000000-0005-0000-0000-000015980000}"/>
    <cellStyle name="Output 10 5" xfId="12785" xr:uid="{00000000-0005-0000-0000-000016980000}"/>
    <cellStyle name="Output 10 5 2" xfId="12786" xr:uid="{00000000-0005-0000-0000-000017980000}"/>
    <cellStyle name="Output 10 5 3" xfId="12787" xr:uid="{00000000-0005-0000-0000-000018980000}"/>
    <cellStyle name="Output 10 5 4" xfId="12788" xr:uid="{00000000-0005-0000-0000-000019980000}"/>
    <cellStyle name="Output 10 5 5" xfId="12789" xr:uid="{00000000-0005-0000-0000-00001A980000}"/>
    <cellStyle name="Output 10 5 6" xfId="12790" xr:uid="{00000000-0005-0000-0000-00001B980000}"/>
    <cellStyle name="Output 10 6" xfId="12791" xr:uid="{00000000-0005-0000-0000-00001C980000}"/>
    <cellStyle name="Output 10 7" xfId="12792" xr:uid="{00000000-0005-0000-0000-00001D980000}"/>
    <cellStyle name="Output 10 8" xfId="12793" xr:uid="{00000000-0005-0000-0000-00001E980000}"/>
    <cellStyle name="Output 10 9" xfId="12794" xr:uid="{00000000-0005-0000-0000-00001F980000}"/>
    <cellStyle name="Output 11" xfId="12795" xr:uid="{00000000-0005-0000-0000-000020980000}"/>
    <cellStyle name="Output 11 10" xfId="12796" xr:uid="{00000000-0005-0000-0000-000021980000}"/>
    <cellStyle name="Output 11 2" xfId="12797" xr:uid="{00000000-0005-0000-0000-000022980000}"/>
    <cellStyle name="Output 11 2 2" xfId="12798" xr:uid="{00000000-0005-0000-0000-000023980000}"/>
    <cellStyle name="Output 11 2 2 2" xfId="12799" xr:uid="{00000000-0005-0000-0000-000024980000}"/>
    <cellStyle name="Output 11 2 2 2 2" xfId="12800" xr:uid="{00000000-0005-0000-0000-000025980000}"/>
    <cellStyle name="Output 11 2 2 2 3" xfId="12801" xr:uid="{00000000-0005-0000-0000-000026980000}"/>
    <cellStyle name="Output 11 2 2 2 4" xfId="12802" xr:uid="{00000000-0005-0000-0000-000027980000}"/>
    <cellStyle name="Output 11 2 2 2 5" xfId="12803" xr:uid="{00000000-0005-0000-0000-000028980000}"/>
    <cellStyle name="Output 11 2 2 2 6" xfId="12804" xr:uid="{00000000-0005-0000-0000-000029980000}"/>
    <cellStyle name="Output 11 2 2 3" xfId="12805" xr:uid="{00000000-0005-0000-0000-00002A980000}"/>
    <cellStyle name="Output 11 2 2 4" xfId="12806" xr:uid="{00000000-0005-0000-0000-00002B980000}"/>
    <cellStyle name="Output 11 2 2 5" xfId="12807" xr:uid="{00000000-0005-0000-0000-00002C980000}"/>
    <cellStyle name="Output 11 2 2 6" xfId="12808" xr:uid="{00000000-0005-0000-0000-00002D980000}"/>
    <cellStyle name="Output 11 2 2 7" xfId="12809" xr:uid="{00000000-0005-0000-0000-00002E980000}"/>
    <cellStyle name="Output 11 2 3" xfId="12810" xr:uid="{00000000-0005-0000-0000-00002F980000}"/>
    <cellStyle name="Output 11 2 3 2" xfId="12811" xr:uid="{00000000-0005-0000-0000-000030980000}"/>
    <cellStyle name="Output 11 2 3 3" xfId="12812" xr:uid="{00000000-0005-0000-0000-000031980000}"/>
    <cellStyle name="Output 11 2 3 4" xfId="12813" xr:uid="{00000000-0005-0000-0000-000032980000}"/>
    <cellStyle name="Output 11 2 3 5" xfId="12814" xr:uid="{00000000-0005-0000-0000-000033980000}"/>
    <cellStyle name="Output 11 2 3 6" xfId="12815" xr:uid="{00000000-0005-0000-0000-000034980000}"/>
    <cellStyle name="Output 11 2 4" xfId="12816" xr:uid="{00000000-0005-0000-0000-000035980000}"/>
    <cellStyle name="Output 11 2 5" xfId="12817" xr:uid="{00000000-0005-0000-0000-000036980000}"/>
    <cellStyle name="Output 11 2 6" xfId="12818" xr:uid="{00000000-0005-0000-0000-000037980000}"/>
    <cellStyle name="Output 11 2 7" xfId="12819" xr:uid="{00000000-0005-0000-0000-000038980000}"/>
    <cellStyle name="Output 11 2 8" xfId="12820" xr:uid="{00000000-0005-0000-0000-000039980000}"/>
    <cellStyle name="Output 11 3" xfId="12821" xr:uid="{00000000-0005-0000-0000-00003A980000}"/>
    <cellStyle name="Output 11 3 2" xfId="12822" xr:uid="{00000000-0005-0000-0000-00003B980000}"/>
    <cellStyle name="Output 11 3 2 2" xfId="12823" xr:uid="{00000000-0005-0000-0000-00003C980000}"/>
    <cellStyle name="Output 11 3 2 3" xfId="12824" xr:uid="{00000000-0005-0000-0000-00003D980000}"/>
    <cellStyle name="Output 11 3 2 4" xfId="12825" xr:uid="{00000000-0005-0000-0000-00003E980000}"/>
    <cellStyle name="Output 11 3 2 5" xfId="12826" xr:uid="{00000000-0005-0000-0000-00003F980000}"/>
    <cellStyle name="Output 11 3 2 6" xfId="12827" xr:uid="{00000000-0005-0000-0000-000040980000}"/>
    <cellStyle name="Output 11 3 3" xfId="12828" xr:uid="{00000000-0005-0000-0000-000041980000}"/>
    <cellStyle name="Output 11 3 4" xfId="12829" xr:uid="{00000000-0005-0000-0000-000042980000}"/>
    <cellStyle name="Output 11 3 5" xfId="12830" xr:uid="{00000000-0005-0000-0000-000043980000}"/>
    <cellStyle name="Output 11 3 6" xfId="12831" xr:uid="{00000000-0005-0000-0000-000044980000}"/>
    <cellStyle name="Output 11 3 7" xfId="12832" xr:uid="{00000000-0005-0000-0000-000045980000}"/>
    <cellStyle name="Output 11 4" xfId="12833" xr:uid="{00000000-0005-0000-0000-000046980000}"/>
    <cellStyle name="Output 11 4 2" xfId="12834" xr:uid="{00000000-0005-0000-0000-000047980000}"/>
    <cellStyle name="Output 11 4 2 2" xfId="12835" xr:uid="{00000000-0005-0000-0000-000048980000}"/>
    <cellStyle name="Output 11 4 2 3" xfId="12836" xr:uid="{00000000-0005-0000-0000-000049980000}"/>
    <cellStyle name="Output 11 4 2 4" xfId="12837" xr:uid="{00000000-0005-0000-0000-00004A980000}"/>
    <cellStyle name="Output 11 4 2 5" xfId="12838" xr:uid="{00000000-0005-0000-0000-00004B980000}"/>
    <cellStyle name="Output 11 4 2 6" xfId="12839" xr:uid="{00000000-0005-0000-0000-00004C980000}"/>
    <cellStyle name="Output 11 4 3" xfId="12840" xr:uid="{00000000-0005-0000-0000-00004D980000}"/>
    <cellStyle name="Output 11 4 4" xfId="12841" xr:uid="{00000000-0005-0000-0000-00004E980000}"/>
    <cellStyle name="Output 11 4 5" xfId="12842" xr:uid="{00000000-0005-0000-0000-00004F980000}"/>
    <cellStyle name="Output 11 4 6" xfId="12843" xr:uid="{00000000-0005-0000-0000-000050980000}"/>
    <cellStyle name="Output 11 4 7" xfId="12844" xr:uid="{00000000-0005-0000-0000-000051980000}"/>
    <cellStyle name="Output 11 5" xfId="12845" xr:uid="{00000000-0005-0000-0000-000052980000}"/>
    <cellStyle name="Output 11 5 2" xfId="12846" xr:uid="{00000000-0005-0000-0000-000053980000}"/>
    <cellStyle name="Output 11 5 3" xfId="12847" xr:uid="{00000000-0005-0000-0000-000054980000}"/>
    <cellStyle name="Output 11 5 4" xfId="12848" xr:uid="{00000000-0005-0000-0000-000055980000}"/>
    <cellStyle name="Output 11 5 5" xfId="12849" xr:uid="{00000000-0005-0000-0000-000056980000}"/>
    <cellStyle name="Output 11 5 6" xfId="12850" xr:uid="{00000000-0005-0000-0000-000057980000}"/>
    <cellStyle name="Output 11 6" xfId="12851" xr:uid="{00000000-0005-0000-0000-000058980000}"/>
    <cellStyle name="Output 11 7" xfId="12852" xr:uid="{00000000-0005-0000-0000-000059980000}"/>
    <cellStyle name="Output 11 8" xfId="12853" xr:uid="{00000000-0005-0000-0000-00005A980000}"/>
    <cellStyle name="Output 11 9" xfId="12854" xr:uid="{00000000-0005-0000-0000-00005B980000}"/>
    <cellStyle name="Output 12" xfId="12855" xr:uid="{00000000-0005-0000-0000-00005C980000}"/>
    <cellStyle name="Output 12 10" xfId="12856" xr:uid="{00000000-0005-0000-0000-00005D980000}"/>
    <cellStyle name="Output 12 2" xfId="12857" xr:uid="{00000000-0005-0000-0000-00005E980000}"/>
    <cellStyle name="Output 12 2 2" xfId="12858" xr:uid="{00000000-0005-0000-0000-00005F980000}"/>
    <cellStyle name="Output 12 2 2 2" xfId="12859" xr:uid="{00000000-0005-0000-0000-000060980000}"/>
    <cellStyle name="Output 12 2 2 2 2" xfId="12860" xr:uid="{00000000-0005-0000-0000-000061980000}"/>
    <cellStyle name="Output 12 2 2 2 3" xfId="12861" xr:uid="{00000000-0005-0000-0000-000062980000}"/>
    <cellStyle name="Output 12 2 2 2 4" xfId="12862" xr:uid="{00000000-0005-0000-0000-000063980000}"/>
    <cellStyle name="Output 12 2 2 2 5" xfId="12863" xr:uid="{00000000-0005-0000-0000-000064980000}"/>
    <cellStyle name="Output 12 2 2 2 6" xfId="12864" xr:uid="{00000000-0005-0000-0000-000065980000}"/>
    <cellStyle name="Output 12 2 2 3" xfId="12865" xr:uid="{00000000-0005-0000-0000-000066980000}"/>
    <cellStyle name="Output 12 2 2 4" xfId="12866" xr:uid="{00000000-0005-0000-0000-000067980000}"/>
    <cellStyle name="Output 12 2 2 5" xfId="12867" xr:uid="{00000000-0005-0000-0000-000068980000}"/>
    <cellStyle name="Output 12 2 2 6" xfId="12868" xr:uid="{00000000-0005-0000-0000-000069980000}"/>
    <cellStyle name="Output 12 2 2 7" xfId="12869" xr:uid="{00000000-0005-0000-0000-00006A980000}"/>
    <cellStyle name="Output 12 2 3" xfId="12870" xr:uid="{00000000-0005-0000-0000-00006B980000}"/>
    <cellStyle name="Output 12 2 3 2" xfId="12871" xr:uid="{00000000-0005-0000-0000-00006C980000}"/>
    <cellStyle name="Output 12 2 3 3" xfId="12872" xr:uid="{00000000-0005-0000-0000-00006D980000}"/>
    <cellStyle name="Output 12 2 3 4" xfId="12873" xr:uid="{00000000-0005-0000-0000-00006E980000}"/>
    <cellStyle name="Output 12 2 3 5" xfId="12874" xr:uid="{00000000-0005-0000-0000-00006F980000}"/>
    <cellStyle name="Output 12 2 3 6" xfId="12875" xr:uid="{00000000-0005-0000-0000-000070980000}"/>
    <cellStyle name="Output 12 2 4" xfId="12876" xr:uid="{00000000-0005-0000-0000-000071980000}"/>
    <cellStyle name="Output 12 2 5" xfId="12877" xr:uid="{00000000-0005-0000-0000-000072980000}"/>
    <cellStyle name="Output 12 2 6" xfId="12878" xr:uid="{00000000-0005-0000-0000-000073980000}"/>
    <cellStyle name="Output 12 2 7" xfId="12879" xr:uid="{00000000-0005-0000-0000-000074980000}"/>
    <cellStyle name="Output 12 2 8" xfId="12880" xr:uid="{00000000-0005-0000-0000-000075980000}"/>
    <cellStyle name="Output 12 3" xfId="12881" xr:uid="{00000000-0005-0000-0000-000076980000}"/>
    <cellStyle name="Output 12 3 2" xfId="12882" xr:uid="{00000000-0005-0000-0000-000077980000}"/>
    <cellStyle name="Output 12 3 2 2" xfId="12883" xr:uid="{00000000-0005-0000-0000-000078980000}"/>
    <cellStyle name="Output 12 3 2 3" xfId="12884" xr:uid="{00000000-0005-0000-0000-000079980000}"/>
    <cellStyle name="Output 12 3 2 4" xfId="12885" xr:uid="{00000000-0005-0000-0000-00007A980000}"/>
    <cellStyle name="Output 12 3 2 5" xfId="12886" xr:uid="{00000000-0005-0000-0000-00007B980000}"/>
    <cellStyle name="Output 12 3 2 6" xfId="12887" xr:uid="{00000000-0005-0000-0000-00007C980000}"/>
    <cellStyle name="Output 12 3 3" xfId="12888" xr:uid="{00000000-0005-0000-0000-00007D980000}"/>
    <cellStyle name="Output 12 3 4" xfId="12889" xr:uid="{00000000-0005-0000-0000-00007E980000}"/>
    <cellStyle name="Output 12 3 5" xfId="12890" xr:uid="{00000000-0005-0000-0000-00007F980000}"/>
    <cellStyle name="Output 12 3 6" xfId="12891" xr:uid="{00000000-0005-0000-0000-000080980000}"/>
    <cellStyle name="Output 12 3 7" xfId="12892" xr:uid="{00000000-0005-0000-0000-000081980000}"/>
    <cellStyle name="Output 12 4" xfId="12893" xr:uid="{00000000-0005-0000-0000-000082980000}"/>
    <cellStyle name="Output 12 4 2" xfId="12894" xr:uid="{00000000-0005-0000-0000-000083980000}"/>
    <cellStyle name="Output 12 4 2 2" xfId="12895" xr:uid="{00000000-0005-0000-0000-000084980000}"/>
    <cellStyle name="Output 12 4 2 3" xfId="12896" xr:uid="{00000000-0005-0000-0000-000085980000}"/>
    <cellStyle name="Output 12 4 2 4" xfId="12897" xr:uid="{00000000-0005-0000-0000-000086980000}"/>
    <cellStyle name="Output 12 4 2 5" xfId="12898" xr:uid="{00000000-0005-0000-0000-000087980000}"/>
    <cellStyle name="Output 12 4 2 6" xfId="12899" xr:uid="{00000000-0005-0000-0000-000088980000}"/>
    <cellStyle name="Output 12 4 3" xfId="12900" xr:uid="{00000000-0005-0000-0000-000089980000}"/>
    <cellStyle name="Output 12 4 4" xfId="12901" xr:uid="{00000000-0005-0000-0000-00008A980000}"/>
    <cellStyle name="Output 12 4 5" xfId="12902" xr:uid="{00000000-0005-0000-0000-00008B980000}"/>
    <cellStyle name="Output 12 4 6" xfId="12903" xr:uid="{00000000-0005-0000-0000-00008C980000}"/>
    <cellStyle name="Output 12 4 7" xfId="12904" xr:uid="{00000000-0005-0000-0000-00008D980000}"/>
    <cellStyle name="Output 12 5" xfId="12905" xr:uid="{00000000-0005-0000-0000-00008E980000}"/>
    <cellStyle name="Output 12 5 2" xfId="12906" xr:uid="{00000000-0005-0000-0000-00008F980000}"/>
    <cellStyle name="Output 12 5 3" xfId="12907" xr:uid="{00000000-0005-0000-0000-000090980000}"/>
    <cellStyle name="Output 12 5 4" xfId="12908" xr:uid="{00000000-0005-0000-0000-000091980000}"/>
    <cellStyle name="Output 12 5 5" xfId="12909" xr:uid="{00000000-0005-0000-0000-000092980000}"/>
    <cellStyle name="Output 12 5 6" xfId="12910" xr:uid="{00000000-0005-0000-0000-000093980000}"/>
    <cellStyle name="Output 12 6" xfId="12911" xr:uid="{00000000-0005-0000-0000-000094980000}"/>
    <cellStyle name="Output 12 7" xfId="12912" xr:uid="{00000000-0005-0000-0000-000095980000}"/>
    <cellStyle name="Output 12 8" xfId="12913" xr:uid="{00000000-0005-0000-0000-000096980000}"/>
    <cellStyle name="Output 12 9" xfId="12914" xr:uid="{00000000-0005-0000-0000-000097980000}"/>
    <cellStyle name="Output 13" xfId="12915" xr:uid="{00000000-0005-0000-0000-000098980000}"/>
    <cellStyle name="Output 13 2" xfId="12916" xr:uid="{00000000-0005-0000-0000-000099980000}"/>
    <cellStyle name="Output 13 2 2" xfId="12917" xr:uid="{00000000-0005-0000-0000-00009A980000}"/>
    <cellStyle name="Output 13 2 3" xfId="12918" xr:uid="{00000000-0005-0000-0000-00009B980000}"/>
    <cellStyle name="Output 13 2 4" xfId="12919" xr:uid="{00000000-0005-0000-0000-00009C980000}"/>
    <cellStyle name="Output 13 2 5" xfId="12920" xr:uid="{00000000-0005-0000-0000-00009D980000}"/>
    <cellStyle name="Output 13 2 6" xfId="12921" xr:uid="{00000000-0005-0000-0000-00009E980000}"/>
    <cellStyle name="Output 13 3" xfId="12922" xr:uid="{00000000-0005-0000-0000-00009F980000}"/>
    <cellStyle name="Output 13 4" xfId="12923" xr:uid="{00000000-0005-0000-0000-0000A0980000}"/>
    <cellStyle name="Output 13 5" xfId="12924" xr:uid="{00000000-0005-0000-0000-0000A1980000}"/>
    <cellStyle name="Output 13 6" xfId="12925" xr:uid="{00000000-0005-0000-0000-0000A2980000}"/>
    <cellStyle name="Output 13 7" xfId="12926" xr:uid="{00000000-0005-0000-0000-0000A3980000}"/>
    <cellStyle name="Output 14" xfId="12927" xr:uid="{00000000-0005-0000-0000-0000A4980000}"/>
    <cellStyle name="Output 14 2" xfId="12928" xr:uid="{00000000-0005-0000-0000-0000A5980000}"/>
    <cellStyle name="Output 14 3" xfId="12929" xr:uid="{00000000-0005-0000-0000-0000A6980000}"/>
    <cellStyle name="Output 14 4" xfId="12930" xr:uid="{00000000-0005-0000-0000-0000A7980000}"/>
    <cellStyle name="Output 14 5" xfId="12931" xr:uid="{00000000-0005-0000-0000-0000A8980000}"/>
    <cellStyle name="Output 14 6" xfId="12932" xr:uid="{00000000-0005-0000-0000-0000A9980000}"/>
    <cellStyle name="Output 15" xfId="12933" xr:uid="{00000000-0005-0000-0000-0000AA980000}"/>
    <cellStyle name="Output 16" xfId="12934" xr:uid="{00000000-0005-0000-0000-0000AB980000}"/>
    <cellStyle name="Output 17" xfId="12935" xr:uid="{00000000-0005-0000-0000-0000AC980000}"/>
    <cellStyle name="Output 18" xfId="12936" xr:uid="{00000000-0005-0000-0000-0000AD980000}"/>
    <cellStyle name="Output 19" xfId="12937" xr:uid="{00000000-0005-0000-0000-0000AE980000}"/>
    <cellStyle name="Output 2" xfId="12938" xr:uid="{00000000-0005-0000-0000-0000AF980000}"/>
    <cellStyle name="Output 2 10" xfId="12939" xr:uid="{00000000-0005-0000-0000-0000B0980000}"/>
    <cellStyle name="Output 2 11" xfId="12940" xr:uid="{00000000-0005-0000-0000-0000B1980000}"/>
    <cellStyle name="Output 2 12" xfId="45751" xr:uid="{00000000-0005-0000-0000-0000B2980000}"/>
    <cellStyle name="Output 2 2" xfId="12941" xr:uid="{00000000-0005-0000-0000-0000B3980000}"/>
    <cellStyle name="Output 2 2 2" xfId="12942" xr:uid="{00000000-0005-0000-0000-0000B4980000}"/>
    <cellStyle name="Output 2 2 2 2" xfId="12943" xr:uid="{00000000-0005-0000-0000-0000B5980000}"/>
    <cellStyle name="Output 2 2 2 2 2" xfId="12944" xr:uid="{00000000-0005-0000-0000-0000B6980000}"/>
    <cellStyle name="Output 2 2 2 2 3" xfId="12945" xr:uid="{00000000-0005-0000-0000-0000B7980000}"/>
    <cellStyle name="Output 2 2 2 2 4" xfId="12946" xr:uid="{00000000-0005-0000-0000-0000B8980000}"/>
    <cellStyle name="Output 2 2 2 2 5" xfId="12947" xr:uid="{00000000-0005-0000-0000-0000B9980000}"/>
    <cellStyle name="Output 2 2 2 2 6" xfId="12948" xr:uid="{00000000-0005-0000-0000-0000BA980000}"/>
    <cellStyle name="Output 2 2 2 3" xfId="12949" xr:uid="{00000000-0005-0000-0000-0000BB980000}"/>
    <cellStyle name="Output 2 2 2 4" xfId="12950" xr:uid="{00000000-0005-0000-0000-0000BC980000}"/>
    <cellStyle name="Output 2 2 2 5" xfId="12951" xr:uid="{00000000-0005-0000-0000-0000BD980000}"/>
    <cellStyle name="Output 2 2 2 6" xfId="12952" xr:uid="{00000000-0005-0000-0000-0000BE980000}"/>
    <cellStyle name="Output 2 2 2 7" xfId="12953" xr:uid="{00000000-0005-0000-0000-0000BF980000}"/>
    <cellStyle name="Output 2 2 3" xfId="12954" xr:uid="{00000000-0005-0000-0000-0000C0980000}"/>
    <cellStyle name="Output 2 2 3 2" xfId="12955" xr:uid="{00000000-0005-0000-0000-0000C1980000}"/>
    <cellStyle name="Output 2 2 3 3" xfId="12956" xr:uid="{00000000-0005-0000-0000-0000C2980000}"/>
    <cellStyle name="Output 2 2 3 4" xfId="12957" xr:uid="{00000000-0005-0000-0000-0000C3980000}"/>
    <cellStyle name="Output 2 2 3 5" xfId="12958" xr:uid="{00000000-0005-0000-0000-0000C4980000}"/>
    <cellStyle name="Output 2 2 3 6" xfId="12959" xr:uid="{00000000-0005-0000-0000-0000C5980000}"/>
    <cellStyle name="Output 2 2 4" xfId="12960" xr:uid="{00000000-0005-0000-0000-0000C6980000}"/>
    <cellStyle name="Output 2 2 5" xfId="12961" xr:uid="{00000000-0005-0000-0000-0000C7980000}"/>
    <cellStyle name="Output 2 2 6" xfId="12962" xr:uid="{00000000-0005-0000-0000-0000C8980000}"/>
    <cellStyle name="Output 2 2 7" xfId="12963" xr:uid="{00000000-0005-0000-0000-0000C9980000}"/>
    <cellStyle name="Output 2 2 8" xfId="12964" xr:uid="{00000000-0005-0000-0000-0000CA980000}"/>
    <cellStyle name="Output 2 3" xfId="12965" xr:uid="{00000000-0005-0000-0000-0000CB980000}"/>
    <cellStyle name="Output 2 3 2" xfId="12966" xr:uid="{00000000-0005-0000-0000-0000CC980000}"/>
    <cellStyle name="Output 2 3 2 2" xfId="12967" xr:uid="{00000000-0005-0000-0000-0000CD980000}"/>
    <cellStyle name="Output 2 3 2 2 2" xfId="12968" xr:uid="{00000000-0005-0000-0000-0000CE980000}"/>
    <cellStyle name="Output 2 3 2 2 3" xfId="12969" xr:uid="{00000000-0005-0000-0000-0000CF980000}"/>
    <cellStyle name="Output 2 3 2 2 4" xfId="12970" xr:uid="{00000000-0005-0000-0000-0000D0980000}"/>
    <cellStyle name="Output 2 3 2 2 5" xfId="12971" xr:uid="{00000000-0005-0000-0000-0000D1980000}"/>
    <cellStyle name="Output 2 3 2 2 6" xfId="12972" xr:uid="{00000000-0005-0000-0000-0000D2980000}"/>
    <cellStyle name="Output 2 3 2 3" xfId="12973" xr:uid="{00000000-0005-0000-0000-0000D3980000}"/>
    <cellStyle name="Output 2 3 2 4" xfId="12974" xr:uid="{00000000-0005-0000-0000-0000D4980000}"/>
    <cellStyle name="Output 2 3 2 5" xfId="12975" xr:uid="{00000000-0005-0000-0000-0000D5980000}"/>
    <cellStyle name="Output 2 3 2 6" xfId="12976" xr:uid="{00000000-0005-0000-0000-0000D6980000}"/>
    <cellStyle name="Output 2 3 2 7" xfId="12977" xr:uid="{00000000-0005-0000-0000-0000D7980000}"/>
    <cellStyle name="Output 2 3 3" xfId="12978" xr:uid="{00000000-0005-0000-0000-0000D8980000}"/>
    <cellStyle name="Output 2 3 3 2" xfId="12979" xr:uid="{00000000-0005-0000-0000-0000D9980000}"/>
    <cellStyle name="Output 2 3 3 3" xfId="12980" xr:uid="{00000000-0005-0000-0000-0000DA980000}"/>
    <cellStyle name="Output 2 3 3 4" xfId="12981" xr:uid="{00000000-0005-0000-0000-0000DB980000}"/>
    <cellStyle name="Output 2 3 3 5" xfId="12982" xr:uid="{00000000-0005-0000-0000-0000DC980000}"/>
    <cellStyle name="Output 2 3 3 6" xfId="12983" xr:uid="{00000000-0005-0000-0000-0000DD980000}"/>
    <cellStyle name="Output 2 3 4" xfId="12984" xr:uid="{00000000-0005-0000-0000-0000DE980000}"/>
    <cellStyle name="Output 2 3 5" xfId="12985" xr:uid="{00000000-0005-0000-0000-0000DF980000}"/>
    <cellStyle name="Output 2 3 6" xfId="12986" xr:uid="{00000000-0005-0000-0000-0000E0980000}"/>
    <cellStyle name="Output 2 3 7" xfId="12987" xr:uid="{00000000-0005-0000-0000-0000E1980000}"/>
    <cellStyle name="Output 2 3 8" xfId="12988" xr:uid="{00000000-0005-0000-0000-0000E2980000}"/>
    <cellStyle name="Output 2 4" xfId="12989" xr:uid="{00000000-0005-0000-0000-0000E3980000}"/>
    <cellStyle name="Output 2 4 2" xfId="12990" xr:uid="{00000000-0005-0000-0000-0000E4980000}"/>
    <cellStyle name="Output 2 4 2 2" xfId="12991" xr:uid="{00000000-0005-0000-0000-0000E5980000}"/>
    <cellStyle name="Output 2 4 2 3" xfId="12992" xr:uid="{00000000-0005-0000-0000-0000E6980000}"/>
    <cellStyle name="Output 2 4 2 4" xfId="12993" xr:uid="{00000000-0005-0000-0000-0000E7980000}"/>
    <cellStyle name="Output 2 4 2 5" xfId="12994" xr:uid="{00000000-0005-0000-0000-0000E8980000}"/>
    <cellStyle name="Output 2 4 2 6" xfId="12995" xr:uid="{00000000-0005-0000-0000-0000E9980000}"/>
    <cellStyle name="Output 2 4 3" xfId="12996" xr:uid="{00000000-0005-0000-0000-0000EA980000}"/>
    <cellStyle name="Output 2 4 4" xfId="12997" xr:uid="{00000000-0005-0000-0000-0000EB980000}"/>
    <cellStyle name="Output 2 4 5" xfId="12998" xr:uid="{00000000-0005-0000-0000-0000EC980000}"/>
    <cellStyle name="Output 2 4 6" xfId="12999" xr:uid="{00000000-0005-0000-0000-0000ED980000}"/>
    <cellStyle name="Output 2 4 7" xfId="13000" xr:uid="{00000000-0005-0000-0000-0000EE980000}"/>
    <cellStyle name="Output 2 5" xfId="13001" xr:uid="{00000000-0005-0000-0000-0000EF980000}"/>
    <cellStyle name="Output 2 5 2" xfId="13002" xr:uid="{00000000-0005-0000-0000-0000F0980000}"/>
    <cellStyle name="Output 2 5 2 2" xfId="13003" xr:uid="{00000000-0005-0000-0000-0000F1980000}"/>
    <cellStyle name="Output 2 5 2 3" xfId="13004" xr:uid="{00000000-0005-0000-0000-0000F2980000}"/>
    <cellStyle name="Output 2 5 2 4" xfId="13005" xr:uid="{00000000-0005-0000-0000-0000F3980000}"/>
    <cellStyle name="Output 2 5 2 5" xfId="13006" xr:uid="{00000000-0005-0000-0000-0000F4980000}"/>
    <cellStyle name="Output 2 5 2 6" xfId="13007" xr:uid="{00000000-0005-0000-0000-0000F5980000}"/>
    <cellStyle name="Output 2 5 3" xfId="13008" xr:uid="{00000000-0005-0000-0000-0000F6980000}"/>
    <cellStyle name="Output 2 5 4" xfId="13009" xr:uid="{00000000-0005-0000-0000-0000F7980000}"/>
    <cellStyle name="Output 2 5 5" xfId="13010" xr:uid="{00000000-0005-0000-0000-0000F8980000}"/>
    <cellStyle name="Output 2 5 6" xfId="13011" xr:uid="{00000000-0005-0000-0000-0000F9980000}"/>
    <cellStyle name="Output 2 5 7" xfId="13012" xr:uid="{00000000-0005-0000-0000-0000FA980000}"/>
    <cellStyle name="Output 2 6" xfId="13013" xr:uid="{00000000-0005-0000-0000-0000FB980000}"/>
    <cellStyle name="Output 2 6 2" xfId="13014" xr:uid="{00000000-0005-0000-0000-0000FC980000}"/>
    <cellStyle name="Output 2 6 3" xfId="13015" xr:uid="{00000000-0005-0000-0000-0000FD980000}"/>
    <cellStyle name="Output 2 6 4" xfId="13016" xr:uid="{00000000-0005-0000-0000-0000FE980000}"/>
    <cellStyle name="Output 2 6 5" xfId="13017" xr:uid="{00000000-0005-0000-0000-0000FF980000}"/>
    <cellStyle name="Output 2 6 6" xfId="13018" xr:uid="{00000000-0005-0000-0000-000000990000}"/>
    <cellStyle name="Output 2 7" xfId="13019" xr:uid="{00000000-0005-0000-0000-000001990000}"/>
    <cellStyle name="Output 2 8" xfId="13020" xr:uid="{00000000-0005-0000-0000-000002990000}"/>
    <cellStyle name="Output 2 9" xfId="13021" xr:uid="{00000000-0005-0000-0000-000003990000}"/>
    <cellStyle name="Output 20" xfId="41845" xr:uid="{00000000-0005-0000-0000-000004990000}"/>
    <cellStyle name="Output 3" xfId="13022" xr:uid="{00000000-0005-0000-0000-000005990000}"/>
    <cellStyle name="Output 3 10" xfId="13023" xr:uid="{00000000-0005-0000-0000-000006990000}"/>
    <cellStyle name="Output 3 11" xfId="45879" xr:uid="{00000000-0005-0000-0000-000007990000}"/>
    <cellStyle name="Output 3 2" xfId="13024" xr:uid="{00000000-0005-0000-0000-000008990000}"/>
    <cellStyle name="Output 3 2 2" xfId="13025" xr:uid="{00000000-0005-0000-0000-000009990000}"/>
    <cellStyle name="Output 3 2 2 2" xfId="13026" xr:uid="{00000000-0005-0000-0000-00000A990000}"/>
    <cellStyle name="Output 3 2 2 2 2" xfId="13027" xr:uid="{00000000-0005-0000-0000-00000B990000}"/>
    <cellStyle name="Output 3 2 2 2 3" xfId="13028" xr:uid="{00000000-0005-0000-0000-00000C990000}"/>
    <cellStyle name="Output 3 2 2 2 4" xfId="13029" xr:uid="{00000000-0005-0000-0000-00000D990000}"/>
    <cellStyle name="Output 3 2 2 2 5" xfId="13030" xr:uid="{00000000-0005-0000-0000-00000E990000}"/>
    <cellStyle name="Output 3 2 2 2 6" xfId="13031" xr:uid="{00000000-0005-0000-0000-00000F990000}"/>
    <cellStyle name="Output 3 2 2 3" xfId="13032" xr:uid="{00000000-0005-0000-0000-000010990000}"/>
    <cellStyle name="Output 3 2 2 4" xfId="13033" xr:uid="{00000000-0005-0000-0000-000011990000}"/>
    <cellStyle name="Output 3 2 2 5" xfId="13034" xr:uid="{00000000-0005-0000-0000-000012990000}"/>
    <cellStyle name="Output 3 2 2 6" xfId="13035" xr:uid="{00000000-0005-0000-0000-000013990000}"/>
    <cellStyle name="Output 3 2 2 7" xfId="13036" xr:uid="{00000000-0005-0000-0000-000014990000}"/>
    <cellStyle name="Output 3 2 3" xfId="13037" xr:uid="{00000000-0005-0000-0000-000015990000}"/>
    <cellStyle name="Output 3 2 3 2" xfId="13038" xr:uid="{00000000-0005-0000-0000-000016990000}"/>
    <cellStyle name="Output 3 2 3 3" xfId="13039" xr:uid="{00000000-0005-0000-0000-000017990000}"/>
    <cellStyle name="Output 3 2 3 4" xfId="13040" xr:uid="{00000000-0005-0000-0000-000018990000}"/>
    <cellStyle name="Output 3 2 3 5" xfId="13041" xr:uid="{00000000-0005-0000-0000-000019990000}"/>
    <cellStyle name="Output 3 2 3 6" xfId="13042" xr:uid="{00000000-0005-0000-0000-00001A990000}"/>
    <cellStyle name="Output 3 2 4" xfId="13043" xr:uid="{00000000-0005-0000-0000-00001B990000}"/>
    <cellStyle name="Output 3 2 5" xfId="13044" xr:uid="{00000000-0005-0000-0000-00001C990000}"/>
    <cellStyle name="Output 3 2 6" xfId="13045" xr:uid="{00000000-0005-0000-0000-00001D990000}"/>
    <cellStyle name="Output 3 2 7" xfId="13046" xr:uid="{00000000-0005-0000-0000-00001E990000}"/>
    <cellStyle name="Output 3 2 8" xfId="13047" xr:uid="{00000000-0005-0000-0000-00001F990000}"/>
    <cellStyle name="Output 3 3" xfId="13048" xr:uid="{00000000-0005-0000-0000-000020990000}"/>
    <cellStyle name="Output 3 3 2" xfId="13049" xr:uid="{00000000-0005-0000-0000-000021990000}"/>
    <cellStyle name="Output 3 3 2 2" xfId="13050" xr:uid="{00000000-0005-0000-0000-000022990000}"/>
    <cellStyle name="Output 3 3 2 3" xfId="13051" xr:uid="{00000000-0005-0000-0000-000023990000}"/>
    <cellStyle name="Output 3 3 2 4" xfId="13052" xr:uid="{00000000-0005-0000-0000-000024990000}"/>
    <cellStyle name="Output 3 3 2 5" xfId="13053" xr:uid="{00000000-0005-0000-0000-000025990000}"/>
    <cellStyle name="Output 3 3 2 6" xfId="13054" xr:uid="{00000000-0005-0000-0000-000026990000}"/>
    <cellStyle name="Output 3 3 3" xfId="13055" xr:uid="{00000000-0005-0000-0000-000027990000}"/>
    <cellStyle name="Output 3 3 4" xfId="13056" xr:uid="{00000000-0005-0000-0000-000028990000}"/>
    <cellStyle name="Output 3 3 5" xfId="13057" xr:uid="{00000000-0005-0000-0000-000029990000}"/>
    <cellStyle name="Output 3 3 6" xfId="13058" xr:uid="{00000000-0005-0000-0000-00002A990000}"/>
    <cellStyle name="Output 3 3 7" xfId="13059" xr:uid="{00000000-0005-0000-0000-00002B990000}"/>
    <cellStyle name="Output 3 4" xfId="13060" xr:uid="{00000000-0005-0000-0000-00002C990000}"/>
    <cellStyle name="Output 3 4 2" xfId="13061" xr:uid="{00000000-0005-0000-0000-00002D990000}"/>
    <cellStyle name="Output 3 4 2 2" xfId="13062" xr:uid="{00000000-0005-0000-0000-00002E990000}"/>
    <cellStyle name="Output 3 4 2 3" xfId="13063" xr:uid="{00000000-0005-0000-0000-00002F990000}"/>
    <cellStyle name="Output 3 4 2 4" xfId="13064" xr:uid="{00000000-0005-0000-0000-000030990000}"/>
    <cellStyle name="Output 3 4 2 5" xfId="13065" xr:uid="{00000000-0005-0000-0000-000031990000}"/>
    <cellStyle name="Output 3 4 2 6" xfId="13066" xr:uid="{00000000-0005-0000-0000-000032990000}"/>
    <cellStyle name="Output 3 4 3" xfId="13067" xr:uid="{00000000-0005-0000-0000-000033990000}"/>
    <cellStyle name="Output 3 4 4" xfId="13068" xr:uid="{00000000-0005-0000-0000-000034990000}"/>
    <cellStyle name="Output 3 4 5" xfId="13069" xr:uid="{00000000-0005-0000-0000-000035990000}"/>
    <cellStyle name="Output 3 4 6" xfId="13070" xr:uid="{00000000-0005-0000-0000-000036990000}"/>
    <cellStyle name="Output 3 4 7" xfId="13071" xr:uid="{00000000-0005-0000-0000-000037990000}"/>
    <cellStyle name="Output 3 5" xfId="13072" xr:uid="{00000000-0005-0000-0000-000038990000}"/>
    <cellStyle name="Output 3 5 2" xfId="13073" xr:uid="{00000000-0005-0000-0000-000039990000}"/>
    <cellStyle name="Output 3 5 3" xfId="13074" xr:uid="{00000000-0005-0000-0000-00003A990000}"/>
    <cellStyle name="Output 3 5 4" xfId="13075" xr:uid="{00000000-0005-0000-0000-00003B990000}"/>
    <cellStyle name="Output 3 5 5" xfId="13076" xr:uid="{00000000-0005-0000-0000-00003C990000}"/>
    <cellStyle name="Output 3 5 6" xfId="13077" xr:uid="{00000000-0005-0000-0000-00003D990000}"/>
    <cellStyle name="Output 3 6" xfId="13078" xr:uid="{00000000-0005-0000-0000-00003E990000}"/>
    <cellStyle name="Output 3 7" xfId="13079" xr:uid="{00000000-0005-0000-0000-00003F990000}"/>
    <cellStyle name="Output 3 8" xfId="13080" xr:uid="{00000000-0005-0000-0000-000040990000}"/>
    <cellStyle name="Output 3 9" xfId="13081" xr:uid="{00000000-0005-0000-0000-000041990000}"/>
    <cellStyle name="Output 4" xfId="13082" xr:uid="{00000000-0005-0000-0000-000042990000}"/>
    <cellStyle name="Output 4 10" xfId="13083" xr:uid="{00000000-0005-0000-0000-000043990000}"/>
    <cellStyle name="Output 4 11" xfId="45863" xr:uid="{00000000-0005-0000-0000-000044990000}"/>
    <cellStyle name="Output 4 2" xfId="13084" xr:uid="{00000000-0005-0000-0000-000045990000}"/>
    <cellStyle name="Output 4 2 2" xfId="13085" xr:uid="{00000000-0005-0000-0000-000046990000}"/>
    <cellStyle name="Output 4 2 2 2" xfId="13086" xr:uid="{00000000-0005-0000-0000-000047990000}"/>
    <cellStyle name="Output 4 2 2 2 2" xfId="13087" xr:uid="{00000000-0005-0000-0000-000048990000}"/>
    <cellStyle name="Output 4 2 2 2 3" xfId="13088" xr:uid="{00000000-0005-0000-0000-000049990000}"/>
    <cellStyle name="Output 4 2 2 2 4" xfId="13089" xr:uid="{00000000-0005-0000-0000-00004A990000}"/>
    <cellStyle name="Output 4 2 2 2 5" xfId="13090" xr:uid="{00000000-0005-0000-0000-00004B990000}"/>
    <cellStyle name="Output 4 2 2 2 6" xfId="13091" xr:uid="{00000000-0005-0000-0000-00004C990000}"/>
    <cellStyle name="Output 4 2 2 3" xfId="13092" xr:uid="{00000000-0005-0000-0000-00004D990000}"/>
    <cellStyle name="Output 4 2 2 4" xfId="13093" xr:uid="{00000000-0005-0000-0000-00004E990000}"/>
    <cellStyle name="Output 4 2 2 5" xfId="13094" xr:uid="{00000000-0005-0000-0000-00004F990000}"/>
    <cellStyle name="Output 4 2 2 6" xfId="13095" xr:uid="{00000000-0005-0000-0000-000050990000}"/>
    <cellStyle name="Output 4 2 2 7" xfId="13096" xr:uid="{00000000-0005-0000-0000-000051990000}"/>
    <cellStyle name="Output 4 2 3" xfId="13097" xr:uid="{00000000-0005-0000-0000-000052990000}"/>
    <cellStyle name="Output 4 2 3 2" xfId="13098" xr:uid="{00000000-0005-0000-0000-000053990000}"/>
    <cellStyle name="Output 4 2 3 3" xfId="13099" xr:uid="{00000000-0005-0000-0000-000054990000}"/>
    <cellStyle name="Output 4 2 3 4" xfId="13100" xr:uid="{00000000-0005-0000-0000-000055990000}"/>
    <cellStyle name="Output 4 2 3 5" xfId="13101" xr:uid="{00000000-0005-0000-0000-000056990000}"/>
    <cellStyle name="Output 4 2 3 6" xfId="13102" xr:uid="{00000000-0005-0000-0000-000057990000}"/>
    <cellStyle name="Output 4 2 4" xfId="13103" xr:uid="{00000000-0005-0000-0000-000058990000}"/>
    <cellStyle name="Output 4 2 5" xfId="13104" xr:uid="{00000000-0005-0000-0000-000059990000}"/>
    <cellStyle name="Output 4 2 6" xfId="13105" xr:uid="{00000000-0005-0000-0000-00005A990000}"/>
    <cellStyle name="Output 4 2 7" xfId="13106" xr:uid="{00000000-0005-0000-0000-00005B990000}"/>
    <cellStyle name="Output 4 2 8" xfId="13107" xr:uid="{00000000-0005-0000-0000-00005C990000}"/>
    <cellStyle name="Output 4 3" xfId="13108" xr:uid="{00000000-0005-0000-0000-00005D990000}"/>
    <cellStyle name="Output 4 3 2" xfId="13109" xr:uid="{00000000-0005-0000-0000-00005E990000}"/>
    <cellStyle name="Output 4 3 2 2" xfId="13110" xr:uid="{00000000-0005-0000-0000-00005F990000}"/>
    <cellStyle name="Output 4 3 2 3" xfId="13111" xr:uid="{00000000-0005-0000-0000-000060990000}"/>
    <cellStyle name="Output 4 3 2 4" xfId="13112" xr:uid="{00000000-0005-0000-0000-000061990000}"/>
    <cellStyle name="Output 4 3 2 5" xfId="13113" xr:uid="{00000000-0005-0000-0000-000062990000}"/>
    <cellStyle name="Output 4 3 2 6" xfId="13114" xr:uid="{00000000-0005-0000-0000-000063990000}"/>
    <cellStyle name="Output 4 3 3" xfId="13115" xr:uid="{00000000-0005-0000-0000-000064990000}"/>
    <cellStyle name="Output 4 3 4" xfId="13116" xr:uid="{00000000-0005-0000-0000-000065990000}"/>
    <cellStyle name="Output 4 3 5" xfId="13117" xr:uid="{00000000-0005-0000-0000-000066990000}"/>
    <cellStyle name="Output 4 3 6" xfId="13118" xr:uid="{00000000-0005-0000-0000-000067990000}"/>
    <cellStyle name="Output 4 3 7" xfId="13119" xr:uid="{00000000-0005-0000-0000-000068990000}"/>
    <cellStyle name="Output 4 4" xfId="13120" xr:uid="{00000000-0005-0000-0000-000069990000}"/>
    <cellStyle name="Output 4 4 2" xfId="13121" xr:uid="{00000000-0005-0000-0000-00006A990000}"/>
    <cellStyle name="Output 4 4 2 2" xfId="13122" xr:uid="{00000000-0005-0000-0000-00006B990000}"/>
    <cellStyle name="Output 4 4 2 3" xfId="13123" xr:uid="{00000000-0005-0000-0000-00006C990000}"/>
    <cellStyle name="Output 4 4 2 4" xfId="13124" xr:uid="{00000000-0005-0000-0000-00006D990000}"/>
    <cellStyle name="Output 4 4 2 5" xfId="13125" xr:uid="{00000000-0005-0000-0000-00006E990000}"/>
    <cellStyle name="Output 4 4 2 6" xfId="13126" xr:uid="{00000000-0005-0000-0000-00006F990000}"/>
    <cellStyle name="Output 4 4 3" xfId="13127" xr:uid="{00000000-0005-0000-0000-000070990000}"/>
    <cellStyle name="Output 4 4 4" xfId="13128" xr:uid="{00000000-0005-0000-0000-000071990000}"/>
    <cellStyle name="Output 4 4 5" xfId="13129" xr:uid="{00000000-0005-0000-0000-000072990000}"/>
    <cellStyle name="Output 4 4 6" xfId="13130" xr:uid="{00000000-0005-0000-0000-000073990000}"/>
    <cellStyle name="Output 4 4 7" xfId="13131" xr:uid="{00000000-0005-0000-0000-000074990000}"/>
    <cellStyle name="Output 4 5" xfId="13132" xr:uid="{00000000-0005-0000-0000-000075990000}"/>
    <cellStyle name="Output 4 5 2" xfId="13133" xr:uid="{00000000-0005-0000-0000-000076990000}"/>
    <cellStyle name="Output 4 5 3" xfId="13134" xr:uid="{00000000-0005-0000-0000-000077990000}"/>
    <cellStyle name="Output 4 5 4" xfId="13135" xr:uid="{00000000-0005-0000-0000-000078990000}"/>
    <cellStyle name="Output 4 5 5" xfId="13136" xr:uid="{00000000-0005-0000-0000-000079990000}"/>
    <cellStyle name="Output 4 5 6" xfId="13137" xr:uid="{00000000-0005-0000-0000-00007A990000}"/>
    <cellStyle name="Output 4 6" xfId="13138" xr:uid="{00000000-0005-0000-0000-00007B990000}"/>
    <cellStyle name="Output 4 7" xfId="13139" xr:uid="{00000000-0005-0000-0000-00007C990000}"/>
    <cellStyle name="Output 4 8" xfId="13140" xr:uid="{00000000-0005-0000-0000-00007D990000}"/>
    <cellStyle name="Output 4 9" xfId="13141" xr:uid="{00000000-0005-0000-0000-00007E990000}"/>
    <cellStyle name="Output 5" xfId="13142" xr:uid="{00000000-0005-0000-0000-00007F990000}"/>
    <cellStyle name="Output 5 10" xfId="13143" xr:uid="{00000000-0005-0000-0000-000080990000}"/>
    <cellStyle name="Output 5 11" xfId="45770" xr:uid="{00000000-0005-0000-0000-000081990000}"/>
    <cellStyle name="Output 5 2" xfId="13144" xr:uid="{00000000-0005-0000-0000-000082990000}"/>
    <cellStyle name="Output 5 2 2" xfId="13145" xr:uid="{00000000-0005-0000-0000-000083990000}"/>
    <cellStyle name="Output 5 2 2 2" xfId="13146" xr:uid="{00000000-0005-0000-0000-000084990000}"/>
    <cellStyle name="Output 5 2 2 2 2" xfId="13147" xr:uid="{00000000-0005-0000-0000-000085990000}"/>
    <cellStyle name="Output 5 2 2 2 3" xfId="13148" xr:uid="{00000000-0005-0000-0000-000086990000}"/>
    <cellStyle name="Output 5 2 2 2 4" xfId="13149" xr:uid="{00000000-0005-0000-0000-000087990000}"/>
    <cellStyle name="Output 5 2 2 2 5" xfId="13150" xr:uid="{00000000-0005-0000-0000-000088990000}"/>
    <cellStyle name="Output 5 2 2 2 6" xfId="13151" xr:uid="{00000000-0005-0000-0000-000089990000}"/>
    <cellStyle name="Output 5 2 2 3" xfId="13152" xr:uid="{00000000-0005-0000-0000-00008A990000}"/>
    <cellStyle name="Output 5 2 2 4" xfId="13153" xr:uid="{00000000-0005-0000-0000-00008B990000}"/>
    <cellStyle name="Output 5 2 2 5" xfId="13154" xr:uid="{00000000-0005-0000-0000-00008C990000}"/>
    <cellStyle name="Output 5 2 2 6" xfId="13155" xr:uid="{00000000-0005-0000-0000-00008D990000}"/>
    <cellStyle name="Output 5 2 2 7" xfId="13156" xr:uid="{00000000-0005-0000-0000-00008E990000}"/>
    <cellStyle name="Output 5 2 3" xfId="13157" xr:uid="{00000000-0005-0000-0000-00008F990000}"/>
    <cellStyle name="Output 5 2 3 2" xfId="13158" xr:uid="{00000000-0005-0000-0000-000090990000}"/>
    <cellStyle name="Output 5 2 3 3" xfId="13159" xr:uid="{00000000-0005-0000-0000-000091990000}"/>
    <cellStyle name="Output 5 2 3 4" xfId="13160" xr:uid="{00000000-0005-0000-0000-000092990000}"/>
    <cellStyle name="Output 5 2 3 5" xfId="13161" xr:uid="{00000000-0005-0000-0000-000093990000}"/>
    <cellStyle name="Output 5 2 3 6" xfId="13162" xr:uid="{00000000-0005-0000-0000-000094990000}"/>
    <cellStyle name="Output 5 2 4" xfId="13163" xr:uid="{00000000-0005-0000-0000-000095990000}"/>
    <cellStyle name="Output 5 2 5" xfId="13164" xr:uid="{00000000-0005-0000-0000-000096990000}"/>
    <cellStyle name="Output 5 2 6" xfId="13165" xr:uid="{00000000-0005-0000-0000-000097990000}"/>
    <cellStyle name="Output 5 2 7" xfId="13166" xr:uid="{00000000-0005-0000-0000-000098990000}"/>
    <cellStyle name="Output 5 2 8" xfId="13167" xr:uid="{00000000-0005-0000-0000-000099990000}"/>
    <cellStyle name="Output 5 3" xfId="13168" xr:uid="{00000000-0005-0000-0000-00009A990000}"/>
    <cellStyle name="Output 5 3 2" xfId="13169" xr:uid="{00000000-0005-0000-0000-00009B990000}"/>
    <cellStyle name="Output 5 3 2 2" xfId="13170" xr:uid="{00000000-0005-0000-0000-00009C990000}"/>
    <cellStyle name="Output 5 3 2 3" xfId="13171" xr:uid="{00000000-0005-0000-0000-00009D990000}"/>
    <cellStyle name="Output 5 3 2 4" xfId="13172" xr:uid="{00000000-0005-0000-0000-00009E990000}"/>
    <cellStyle name="Output 5 3 2 5" xfId="13173" xr:uid="{00000000-0005-0000-0000-00009F990000}"/>
    <cellStyle name="Output 5 3 2 6" xfId="13174" xr:uid="{00000000-0005-0000-0000-0000A0990000}"/>
    <cellStyle name="Output 5 3 3" xfId="13175" xr:uid="{00000000-0005-0000-0000-0000A1990000}"/>
    <cellStyle name="Output 5 3 4" xfId="13176" xr:uid="{00000000-0005-0000-0000-0000A2990000}"/>
    <cellStyle name="Output 5 3 5" xfId="13177" xr:uid="{00000000-0005-0000-0000-0000A3990000}"/>
    <cellStyle name="Output 5 3 6" xfId="13178" xr:uid="{00000000-0005-0000-0000-0000A4990000}"/>
    <cellStyle name="Output 5 3 7" xfId="13179" xr:uid="{00000000-0005-0000-0000-0000A5990000}"/>
    <cellStyle name="Output 5 4" xfId="13180" xr:uid="{00000000-0005-0000-0000-0000A6990000}"/>
    <cellStyle name="Output 5 4 2" xfId="13181" xr:uid="{00000000-0005-0000-0000-0000A7990000}"/>
    <cellStyle name="Output 5 4 2 2" xfId="13182" xr:uid="{00000000-0005-0000-0000-0000A8990000}"/>
    <cellStyle name="Output 5 4 2 3" xfId="13183" xr:uid="{00000000-0005-0000-0000-0000A9990000}"/>
    <cellStyle name="Output 5 4 2 4" xfId="13184" xr:uid="{00000000-0005-0000-0000-0000AA990000}"/>
    <cellStyle name="Output 5 4 2 5" xfId="13185" xr:uid="{00000000-0005-0000-0000-0000AB990000}"/>
    <cellStyle name="Output 5 4 2 6" xfId="13186" xr:uid="{00000000-0005-0000-0000-0000AC990000}"/>
    <cellStyle name="Output 5 4 3" xfId="13187" xr:uid="{00000000-0005-0000-0000-0000AD990000}"/>
    <cellStyle name="Output 5 4 4" xfId="13188" xr:uid="{00000000-0005-0000-0000-0000AE990000}"/>
    <cellStyle name="Output 5 4 5" xfId="13189" xr:uid="{00000000-0005-0000-0000-0000AF990000}"/>
    <cellStyle name="Output 5 4 6" xfId="13190" xr:uid="{00000000-0005-0000-0000-0000B0990000}"/>
    <cellStyle name="Output 5 4 7" xfId="13191" xr:uid="{00000000-0005-0000-0000-0000B1990000}"/>
    <cellStyle name="Output 5 5" xfId="13192" xr:uid="{00000000-0005-0000-0000-0000B2990000}"/>
    <cellStyle name="Output 5 5 2" xfId="13193" xr:uid="{00000000-0005-0000-0000-0000B3990000}"/>
    <cellStyle name="Output 5 5 3" xfId="13194" xr:uid="{00000000-0005-0000-0000-0000B4990000}"/>
    <cellStyle name="Output 5 5 4" xfId="13195" xr:uid="{00000000-0005-0000-0000-0000B5990000}"/>
    <cellStyle name="Output 5 5 5" xfId="13196" xr:uid="{00000000-0005-0000-0000-0000B6990000}"/>
    <cellStyle name="Output 5 5 6" xfId="13197" xr:uid="{00000000-0005-0000-0000-0000B7990000}"/>
    <cellStyle name="Output 5 6" xfId="13198" xr:uid="{00000000-0005-0000-0000-0000B8990000}"/>
    <cellStyle name="Output 5 7" xfId="13199" xr:uid="{00000000-0005-0000-0000-0000B9990000}"/>
    <cellStyle name="Output 5 8" xfId="13200" xr:uid="{00000000-0005-0000-0000-0000BA990000}"/>
    <cellStyle name="Output 5 9" xfId="13201" xr:uid="{00000000-0005-0000-0000-0000BB990000}"/>
    <cellStyle name="Output 6" xfId="13202" xr:uid="{00000000-0005-0000-0000-0000BC990000}"/>
    <cellStyle name="Output 6 10" xfId="13203" xr:uid="{00000000-0005-0000-0000-0000BD990000}"/>
    <cellStyle name="Output 6 11" xfId="45835" xr:uid="{00000000-0005-0000-0000-0000BE990000}"/>
    <cellStyle name="Output 6 2" xfId="13204" xr:uid="{00000000-0005-0000-0000-0000BF990000}"/>
    <cellStyle name="Output 6 2 2" xfId="13205" xr:uid="{00000000-0005-0000-0000-0000C0990000}"/>
    <cellStyle name="Output 6 2 2 2" xfId="13206" xr:uid="{00000000-0005-0000-0000-0000C1990000}"/>
    <cellStyle name="Output 6 2 2 2 2" xfId="13207" xr:uid="{00000000-0005-0000-0000-0000C2990000}"/>
    <cellStyle name="Output 6 2 2 2 3" xfId="13208" xr:uid="{00000000-0005-0000-0000-0000C3990000}"/>
    <cellStyle name="Output 6 2 2 2 4" xfId="13209" xr:uid="{00000000-0005-0000-0000-0000C4990000}"/>
    <cellStyle name="Output 6 2 2 2 5" xfId="13210" xr:uid="{00000000-0005-0000-0000-0000C5990000}"/>
    <cellStyle name="Output 6 2 2 2 6" xfId="13211" xr:uid="{00000000-0005-0000-0000-0000C6990000}"/>
    <cellStyle name="Output 6 2 2 3" xfId="13212" xr:uid="{00000000-0005-0000-0000-0000C7990000}"/>
    <cellStyle name="Output 6 2 2 4" xfId="13213" xr:uid="{00000000-0005-0000-0000-0000C8990000}"/>
    <cellStyle name="Output 6 2 2 5" xfId="13214" xr:uid="{00000000-0005-0000-0000-0000C9990000}"/>
    <cellStyle name="Output 6 2 2 6" xfId="13215" xr:uid="{00000000-0005-0000-0000-0000CA990000}"/>
    <cellStyle name="Output 6 2 2 7" xfId="13216" xr:uid="{00000000-0005-0000-0000-0000CB990000}"/>
    <cellStyle name="Output 6 2 3" xfId="13217" xr:uid="{00000000-0005-0000-0000-0000CC990000}"/>
    <cellStyle name="Output 6 2 3 2" xfId="13218" xr:uid="{00000000-0005-0000-0000-0000CD990000}"/>
    <cellStyle name="Output 6 2 3 3" xfId="13219" xr:uid="{00000000-0005-0000-0000-0000CE990000}"/>
    <cellStyle name="Output 6 2 3 4" xfId="13220" xr:uid="{00000000-0005-0000-0000-0000CF990000}"/>
    <cellStyle name="Output 6 2 3 5" xfId="13221" xr:uid="{00000000-0005-0000-0000-0000D0990000}"/>
    <cellStyle name="Output 6 2 3 6" xfId="13222" xr:uid="{00000000-0005-0000-0000-0000D1990000}"/>
    <cellStyle name="Output 6 2 4" xfId="13223" xr:uid="{00000000-0005-0000-0000-0000D2990000}"/>
    <cellStyle name="Output 6 2 5" xfId="13224" xr:uid="{00000000-0005-0000-0000-0000D3990000}"/>
    <cellStyle name="Output 6 2 6" xfId="13225" xr:uid="{00000000-0005-0000-0000-0000D4990000}"/>
    <cellStyle name="Output 6 2 7" xfId="13226" xr:uid="{00000000-0005-0000-0000-0000D5990000}"/>
    <cellStyle name="Output 6 2 8" xfId="13227" xr:uid="{00000000-0005-0000-0000-0000D6990000}"/>
    <cellStyle name="Output 6 3" xfId="13228" xr:uid="{00000000-0005-0000-0000-0000D7990000}"/>
    <cellStyle name="Output 6 3 2" xfId="13229" xr:uid="{00000000-0005-0000-0000-0000D8990000}"/>
    <cellStyle name="Output 6 3 2 2" xfId="13230" xr:uid="{00000000-0005-0000-0000-0000D9990000}"/>
    <cellStyle name="Output 6 3 2 3" xfId="13231" xr:uid="{00000000-0005-0000-0000-0000DA990000}"/>
    <cellStyle name="Output 6 3 2 4" xfId="13232" xr:uid="{00000000-0005-0000-0000-0000DB990000}"/>
    <cellStyle name="Output 6 3 2 5" xfId="13233" xr:uid="{00000000-0005-0000-0000-0000DC990000}"/>
    <cellStyle name="Output 6 3 2 6" xfId="13234" xr:uid="{00000000-0005-0000-0000-0000DD990000}"/>
    <cellStyle name="Output 6 3 3" xfId="13235" xr:uid="{00000000-0005-0000-0000-0000DE990000}"/>
    <cellStyle name="Output 6 3 4" xfId="13236" xr:uid="{00000000-0005-0000-0000-0000DF990000}"/>
    <cellStyle name="Output 6 3 5" xfId="13237" xr:uid="{00000000-0005-0000-0000-0000E0990000}"/>
    <cellStyle name="Output 6 3 6" xfId="13238" xr:uid="{00000000-0005-0000-0000-0000E1990000}"/>
    <cellStyle name="Output 6 3 7" xfId="13239" xr:uid="{00000000-0005-0000-0000-0000E2990000}"/>
    <cellStyle name="Output 6 4" xfId="13240" xr:uid="{00000000-0005-0000-0000-0000E3990000}"/>
    <cellStyle name="Output 6 4 2" xfId="13241" xr:uid="{00000000-0005-0000-0000-0000E4990000}"/>
    <cellStyle name="Output 6 4 2 2" xfId="13242" xr:uid="{00000000-0005-0000-0000-0000E5990000}"/>
    <cellStyle name="Output 6 4 2 3" xfId="13243" xr:uid="{00000000-0005-0000-0000-0000E6990000}"/>
    <cellStyle name="Output 6 4 2 4" xfId="13244" xr:uid="{00000000-0005-0000-0000-0000E7990000}"/>
    <cellStyle name="Output 6 4 2 5" xfId="13245" xr:uid="{00000000-0005-0000-0000-0000E8990000}"/>
    <cellStyle name="Output 6 4 2 6" xfId="13246" xr:uid="{00000000-0005-0000-0000-0000E9990000}"/>
    <cellStyle name="Output 6 4 3" xfId="13247" xr:uid="{00000000-0005-0000-0000-0000EA990000}"/>
    <cellStyle name="Output 6 4 4" xfId="13248" xr:uid="{00000000-0005-0000-0000-0000EB990000}"/>
    <cellStyle name="Output 6 4 5" xfId="13249" xr:uid="{00000000-0005-0000-0000-0000EC990000}"/>
    <cellStyle name="Output 6 4 6" xfId="13250" xr:uid="{00000000-0005-0000-0000-0000ED990000}"/>
    <cellStyle name="Output 6 4 7" xfId="13251" xr:uid="{00000000-0005-0000-0000-0000EE990000}"/>
    <cellStyle name="Output 6 5" xfId="13252" xr:uid="{00000000-0005-0000-0000-0000EF990000}"/>
    <cellStyle name="Output 6 5 2" xfId="13253" xr:uid="{00000000-0005-0000-0000-0000F0990000}"/>
    <cellStyle name="Output 6 5 3" xfId="13254" xr:uid="{00000000-0005-0000-0000-0000F1990000}"/>
    <cellStyle name="Output 6 5 4" xfId="13255" xr:uid="{00000000-0005-0000-0000-0000F2990000}"/>
    <cellStyle name="Output 6 5 5" xfId="13256" xr:uid="{00000000-0005-0000-0000-0000F3990000}"/>
    <cellStyle name="Output 6 5 6" xfId="13257" xr:uid="{00000000-0005-0000-0000-0000F4990000}"/>
    <cellStyle name="Output 6 6" xfId="13258" xr:uid="{00000000-0005-0000-0000-0000F5990000}"/>
    <cellStyle name="Output 6 7" xfId="13259" xr:uid="{00000000-0005-0000-0000-0000F6990000}"/>
    <cellStyle name="Output 6 8" xfId="13260" xr:uid="{00000000-0005-0000-0000-0000F7990000}"/>
    <cellStyle name="Output 6 9" xfId="13261" xr:uid="{00000000-0005-0000-0000-0000F8990000}"/>
    <cellStyle name="Output 7" xfId="13262" xr:uid="{00000000-0005-0000-0000-0000F9990000}"/>
    <cellStyle name="Output 7 10" xfId="13263" xr:uid="{00000000-0005-0000-0000-0000FA990000}"/>
    <cellStyle name="Output 7 11" xfId="45775" xr:uid="{00000000-0005-0000-0000-0000FB990000}"/>
    <cellStyle name="Output 7 2" xfId="13264" xr:uid="{00000000-0005-0000-0000-0000FC990000}"/>
    <cellStyle name="Output 7 2 2" xfId="13265" xr:uid="{00000000-0005-0000-0000-0000FD990000}"/>
    <cellStyle name="Output 7 2 2 2" xfId="13266" xr:uid="{00000000-0005-0000-0000-0000FE990000}"/>
    <cellStyle name="Output 7 2 2 2 2" xfId="13267" xr:uid="{00000000-0005-0000-0000-0000FF990000}"/>
    <cellStyle name="Output 7 2 2 2 3" xfId="13268" xr:uid="{00000000-0005-0000-0000-0000009A0000}"/>
    <cellStyle name="Output 7 2 2 2 4" xfId="13269" xr:uid="{00000000-0005-0000-0000-0000019A0000}"/>
    <cellStyle name="Output 7 2 2 2 5" xfId="13270" xr:uid="{00000000-0005-0000-0000-0000029A0000}"/>
    <cellStyle name="Output 7 2 2 2 6" xfId="13271" xr:uid="{00000000-0005-0000-0000-0000039A0000}"/>
    <cellStyle name="Output 7 2 2 3" xfId="13272" xr:uid="{00000000-0005-0000-0000-0000049A0000}"/>
    <cellStyle name="Output 7 2 2 4" xfId="13273" xr:uid="{00000000-0005-0000-0000-0000059A0000}"/>
    <cellStyle name="Output 7 2 2 5" xfId="13274" xr:uid="{00000000-0005-0000-0000-0000069A0000}"/>
    <cellStyle name="Output 7 2 2 6" xfId="13275" xr:uid="{00000000-0005-0000-0000-0000079A0000}"/>
    <cellStyle name="Output 7 2 2 7" xfId="13276" xr:uid="{00000000-0005-0000-0000-0000089A0000}"/>
    <cellStyle name="Output 7 2 3" xfId="13277" xr:uid="{00000000-0005-0000-0000-0000099A0000}"/>
    <cellStyle name="Output 7 2 3 2" xfId="13278" xr:uid="{00000000-0005-0000-0000-00000A9A0000}"/>
    <cellStyle name="Output 7 2 3 3" xfId="13279" xr:uid="{00000000-0005-0000-0000-00000B9A0000}"/>
    <cellStyle name="Output 7 2 3 4" xfId="13280" xr:uid="{00000000-0005-0000-0000-00000C9A0000}"/>
    <cellStyle name="Output 7 2 3 5" xfId="13281" xr:uid="{00000000-0005-0000-0000-00000D9A0000}"/>
    <cellStyle name="Output 7 2 3 6" xfId="13282" xr:uid="{00000000-0005-0000-0000-00000E9A0000}"/>
    <cellStyle name="Output 7 2 4" xfId="13283" xr:uid="{00000000-0005-0000-0000-00000F9A0000}"/>
    <cellStyle name="Output 7 2 5" xfId="13284" xr:uid="{00000000-0005-0000-0000-0000109A0000}"/>
    <cellStyle name="Output 7 2 6" xfId="13285" xr:uid="{00000000-0005-0000-0000-0000119A0000}"/>
    <cellStyle name="Output 7 2 7" xfId="13286" xr:uid="{00000000-0005-0000-0000-0000129A0000}"/>
    <cellStyle name="Output 7 2 8" xfId="13287" xr:uid="{00000000-0005-0000-0000-0000139A0000}"/>
    <cellStyle name="Output 7 3" xfId="13288" xr:uid="{00000000-0005-0000-0000-0000149A0000}"/>
    <cellStyle name="Output 7 3 2" xfId="13289" xr:uid="{00000000-0005-0000-0000-0000159A0000}"/>
    <cellStyle name="Output 7 3 2 2" xfId="13290" xr:uid="{00000000-0005-0000-0000-0000169A0000}"/>
    <cellStyle name="Output 7 3 2 3" xfId="13291" xr:uid="{00000000-0005-0000-0000-0000179A0000}"/>
    <cellStyle name="Output 7 3 2 4" xfId="13292" xr:uid="{00000000-0005-0000-0000-0000189A0000}"/>
    <cellStyle name="Output 7 3 2 5" xfId="13293" xr:uid="{00000000-0005-0000-0000-0000199A0000}"/>
    <cellStyle name="Output 7 3 2 6" xfId="13294" xr:uid="{00000000-0005-0000-0000-00001A9A0000}"/>
    <cellStyle name="Output 7 3 3" xfId="13295" xr:uid="{00000000-0005-0000-0000-00001B9A0000}"/>
    <cellStyle name="Output 7 3 4" xfId="13296" xr:uid="{00000000-0005-0000-0000-00001C9A0000}"/>
    <cellStyle name="Output 7 3 5" xfId="13297" xr:uid="{00000000-0005-0000-0000-00001D9A0000}"/>
    <cellStyle name="Output 7 3 6" xfId="13298" xr:uid="{00000000-0005-0000-0000-00001E9A0000}"/>
    <cellStyle name="Output 7 3 7" xfId="13299" xr:uid="{00000000-0005-0000-0000-00001F9A0000}"/>
    <cellStyle name="Output 7 4" xfId="13300" xr:uid="{00000000-0005-0000-0000-0000209A0000}"/>
    <cellStyle name="Output 7 4 2" xfId="13301" xr:uid="{00000000-0005-0000-0000-0000219A0000}"/>
    <cellStyle name="Output 7 4 2 2" xfId="13302" xr:uid="{00000000-0005-0000-0000-0000229A0000}"/>
    <cellStyle name="Output 7 4 2 3" xfId="13303" xr:uid="{00000000-0005-0000-0000-0000239A0000}"/>
    <cellStyle name="Output 7 4 2 4" xfId="13304" xr:uid="{00000000-0005-0000-0000-0000249A0000}"/>
    <cellStyle name="Output 7 4 2 5" xfId="13305" xr:uid="{00000000-0005-0000-0000-0000259A0000}"/>
    <cellStyle name="Output 7 4 2 6" xfId="13306" xr:uid="{00000000-0005-0000-0000-0000269A0000}"/>
    <cellStyle name="Output 7 4 3" xfId="13307" xr:uid="{00000000-0005-0000-0000-0000279A0000}"/>
    <cellStyle name="Output 7 4 4" xfId="13308" xr:uid="{00000000-0005-0000-0000-0000289A0000}"/>
    <cellStyle name="Output 7 4 5" xfId="13309" xr:uid="{00000000-0005-0000-0000-0000299A0000}"/>
    <cellStyle name="Output 7 4 6" xfId="13310" xr:uid="{00000000-0005-0000-0000-00002A9A0000}"/>
    <cellStyle name="Output 7 4 7" xfId="13311" xr:uid="{00000000-0005-0000-0000-00002B9A0000}"/>
    <cellStyle name="Output 7 5" xfId="13312" xr:uid="{00000000-0005-0000-0000-00002C9A0000}"/>
    <cellStyle name="Output 7 5 2" xfId="13313" xr:uid="{00000000-0005-0000-0000-00002D9A0000}"/>
    <cellStyle name="Output 7 5 3" xfId="13314" xr:uid="{00000000-0005-0000-0000-00002E9A0000}"/>
    <cellStyle name="Output 7 5 4" xfId="13315" xr:uid="{00000000-0005-0000-0000-00002F9A0000}"/>
    <cellStyle name="Output 7 5 5" xfId="13316" xr:uid="{00000000-0005-0000-0000-0000309A0000}"/>
    <cellStyle name="Output 7 5 6" xfId="13317" xr:uid="{00000000-0005-0000-0000-0000319A0000}"/>
    <cellStyle name="Output 7 6" xfId="13318" xr:uid="{00000000-0005-0000-0000-0000329A0000}"/>
    <cellStyle name="Output 7 7" xfId="13319" xr:uid="{00000000-0005-0000-0000-0000339A0000}"/>
    <cellStyle name="Output 7 8" xfId="13320" xr:uid="{00000000-0005-0000-0000-0000349A0000}"/>
    <cellStyle name="Output 7 9" xfId="13321" xr:uid="{00000000-0005-0000-0000-0000359A0000}"/>
    <cellStyle name="Output 8" xfId="13322" xr:uid="{00000000-0005-0000-0000-0000369A0000}"/>
    <cellStyle name="Output 8 10" xfId="13323" xr:uid="{00000000-0005-0000-0000-0000379A0000}"/>
    <cellStyle name="Output 8 11" xfId="42012" xr:uid="{00000000-0005-0000-0000-0000389A0000}"/>
    <cellStyle name="Output 8 2" xfId="13324" xr:uid="{00000000-0005-0000-0000-0000399A0000}"/>
    <cellStyle name="Output 8 2 2" xfId="13325" xr:uid="{00000000-0005-0000-0000-00003A9A0000}"/>
    <cellStyle name="Output 8 2 2 2" xfId="13326" xr:uid="{00000000-0005-0000-0000-00003B9A0000}"/>
    <cellStyle name="Output 8 2 2 2 2" xfId="13327" xr:uid="{00000000-0005-0000-0000-00003C9A0000}"/>
    <cellStyle name="Output 8 2 2 2 3" xfId="13328" xr:uid="{00000000-0005-0000-0000-00003D9A0000}"/>
    <cellStyle name="Output 8 2 2 2 4" xfId="13329" xr:uid="{00000000-0005-0000-0000-00003E9A0000}"/>
    <cellStyle name="Output 8 2 2 2 5" xfId="13330" xr:uid="{00000000-0005-0000-0000-00003F9A0000}"/>
    <cellStyle name="Output 8 2 2 2 6" xfId="13331" xr:uid="{00000000-0005-0000-0000-0000409A0000}"/>
    <cellStyle name="Output 8 2 2 3" xfId="13332" xr:uid="{00000000-0005-0000-0000-0000419A0000}"/>
    <cellStyle name="Output 8 2 2 4" xfId="13333" xr:uid="{00000000-0005-0000-0000-0000429A0000}"/>
    <cellStyle name="Output 8 2 2 5" xfId="13334" xr:uid="{00000000-0005-0000-0000-0000439A0000}"/>
    <cellStyle name="Output 8 2 2 6" xfId="13335" xr:uid="{00000000-0005-0000-0000-0000449A0000}"/>
    <cellStyle name="Output 8 2 2 7" xfId="13336" xr:uid="{00000000-0005-0000-0000-0000459A0000}"/>
    <cellStyle name="Output 8 2 3" xfId="13337" xr:uid="{00000000-0005-0000-0000-0000469A0000}"/>
    <cellStyle name="Output 8 2 3 2" xfId="13338" xr:uid="{00000000-0005-0000-0000-0000479A0000}"/>
    <cellStyle name="Output 8 2 3 3" xfId="13339" xr:uid="{00000000-0005-0000-0000-0000489A0000}"/>
    <cellStyle name="Output 8 2 3 4" xfId="13340" xr:uid="{00000000-0005-0000-0000-0000499A0000}"/>
    <cellStyle name="Output 8 2 3 5" xfId="13341" xr:uid="{00000000-0005-0000-0000-00004A9A0000}"/>
    <cellStyle name="Output 8 2 3 6" xfId="13342" xr:uid="{00000000-0005-0000-0000-00004B9A0000}"/>
    <cellStyle name="Output 8 2 4" xfId="13343" xr:uid="{00000000-0005-0000-0000-00004C9A0000}"/>
    <cellStyle name="Output 8 2 5" xfId="13344" xr:uid="{00000000-0005-0000-0000-00004D9A0000}"/>
    <cellStyle name="Output 8 2 6" xfId="13345" xr:uid="{00000000-0005-0000-0000-00004E9A0000}"/>
    <cellStyle name="Output 8 2 7" xfId="13346" xr:uid="{00000000-0005-0000-0000-00004F9A0000}"/>
    <cellStyle name="Output 8 2 8" xfId="13347" xr:uid="{00000000-0005-0000-0000-0000509A0000}"/>
    <cellStyle name="Output 8 3" xfId="13348" xr:uid="{00000000-0005-0000-0000-0000519A0000}"/>
    <cellStyle name="Output 8 3 2" xfId="13349" xr:uid="{00000000-0005-0000-0000-0000529A0000}"/>
    <cellStyle name="Output 8 3 2 2" xfId="13350" xr:uid="{00000000-0005-0000-0000-0000539A0000}"/>
    <cellStyle name="Output 8 3 2 3" xfId="13351" xr:uid="{00000000-0005-0000-0000-0000549A0000}"/>
    <cellStyle name="Output 8 3 2 4" xfId="13352" xr:uid="{00000000-0005-0000-0000-0000559A0000}"/>
    <cellStyle name="Output 8 3 2 5" xfId="13353" xr:uid="{00000000-0005-0000-0000-0000569A0000}"/>
    <cellStyle name="Output 8 3 2 6" xfId="13354" xr:uid="{00000000-0005-0000-0000-0000579A0000}"/>
    <cellStyle name="Output 8 3 3" xfId="13355" xr:uid="{00000000-0005-0000-0000-0000589A0000}"/>
    <cellStyle name="Output 8 3 4" xfId="13356" xr:uid="{00000000-0005-0000-0000-0000599A0000}"/>
    <cellStyle name="Output 8 3 5" xfId="13357" xr:uid="{00000000-0005-0000-0000-00005A9A0000}"/>
    <cellStyle name="Output 8 3 6" xfId="13358" xr:uid="{00000000-0005-0000-0000-00005B9A0000}"/>
    <cellStyle name="Output 8 3 7" xfId="13359" xr:uid="{00000000-0005-0000-0000-00005C9A0000}"/>
    <cellStyle name="Output 8 4" xfId="13360" xr:uid="{00000000-0005-0000-0000-00005D9A0000}"/>
    <cellStyle name="Output 8 4 2" xfId="13361" xr:uid="{00000000-0005-0000-0000-00005E9A0000}"/>
    <cellStyle name="Output 8 4 2 2" xfId="13362" xr:uid="{00000000-0005-0000-0000-00005F9A0000}"/>
    <cellStyle name="Output 8 4 2 3" xfId="13363" xr:uid="{00000000-0005-0000-0000-0000609A0000}"/>
    <cellStyle name="Output 8 4 2 4" xfId="13364" xr:uid="{00000000-0005-0000-0000-0000619A0000}"/>
    <cellStyle name="Output 8 4 2 5" xfId="13365" xr:uid="{00000000-0005-0000-0000-0000629A0000}"/>
    <cellStyle name="Output 8 4 2 6" xfId="13366" xr:uid="{00000000-0005-0000-0000-0000639A0000}"/>
    <cellStyle name="Output 8 4 3" xfId="13367" xr:uid="{00000000-0005-0000-0000-0000649A0000}"/>
    <cellStyle name="Output 8 4 4" xfId="13368" xr:uid="{00000000-0005-0000-0000-0000659A0000}"/>
    <cellStyle name="Output 8 4 5" xfId="13369" xr:uid="{00000000-0005-0000-0000-0000669A0000}"/>
    <cellStyle name="Output 8 4 6" xfId="13370" xr:uid="{00000000-0005-0000-0000-0000679A0000}"/>
    <cellStyle name="Output 8 4 7" xfId="13371" xr:uid="{00000000-0005-0000-0000-0000689A0000}"/>
    <cellStyle name="Output 8 5" xfId="13372" xr:uid="{00000000-0005-0000-0000-0000699A0000}"/>
    <cellStyle name="Output 8 5 2" xfId="13373" xr:uid="{00000000-0005-0000-0000-00006A9A0000}"/>
    <cellStyle name="Output 8 5 3" xfId="13374" xr:uid="{00000000-0005-0000-0000-00006B9A0000}"/>
    <cellStyle name="Output 8 5 4" xfId="13375" xr:uid="{00000000-0005-0000-0000-00006C9A0000}"/>
    <cellStyle name="Output 8 5 5" xfId="13376" xr:uid="{00000000-0005-0000-0000-00006D9A0000}"/>
    <cellStyle name="Output 8 5 6" xfId="13377" xr:uid="{00000000-0005-0000-0000-00006E9A0000}"/>
    <cellStyle name="Output 8 6" xfId="13378" xr:uid="{00000000-0005-0000-0000-00006F9A0000}"/>
    <cellStyle name="Output 8 7" xfId="13379" xr:uid="{00000000-0005-0000-0000-0000709A0000}"/>
    <cellStyle name="Output 8 8" xfId="13380" xr:uid="{00000000-0005-0000-0000-0000719A0000}"/>
    <cellStyle name="Output 8 9" xfId="13381" xr:uid="{00000000-0005-0000-0000-0000729A0000}"/>
    <cellStyle name="Output 9" xfId="13382" xr:uid="{00000000-0005-0000-0000-0000739A0000}"/>
    <cellStyle name="Output 9 10" xfId="13383" xr:uid="{00000000-0005-0000-0000-0000749A0000}"/>
    <cellStyle name="Output 9 2" xfId="13384" xr:uid="{00000000-0005-0000-0000-0000759A0000}"/>
    <cellStyle name="Output 9 2 2" xfId="13385" xr:uid="{00000000-0005-0000-0000-0000769A0000}"/>
    <cellStyle name="Output 9 2 2 2" xfId="13386" xr:uid="{00000000-0005-0000-0000-0000779A0000}"/>
    <cellStyle name="Output 9 2 2 2 2" xfId="13387" xr:uid="{00000000-0005-0000-0000-0000789A0000}"/>
    <cellStyle name="Output 9 2 2 2 3" xfId="13388" xr:uid="{00000000-0005-0000-0000-0000799A0000}"/>
    <cellStyle name="Output 9 2 2 2 4" xfId="13389" xr:uid="{00000000-0005-0000-0000-00007A9A0000}"/>
    <cellStyle name="Output 9 2 2 2 5" xfId="13390" xr:uid="{00000000-0005-0000-0000-00007B9A0000}"/>
    <cellStyle name="Output 9 2 2 2 6" xfId="13391" xr:uid="{00000000-0005-0000-0000-00007C9A0000}"/>
    <cellStyle name="Output 9 2 2 3" xfId="13392" xr:uid="{00000000-0005-0000-0000-00007D9A0000}"/>
    <cellStyle name="Output 9 2 2 4" xfId="13393" xr:uid="{00000000-0005-0000-0000-00007E9A0000}"/>
    <cellStyle name="Output 9 2 2 5" xfId="13394" xr:uid="{00000000-0005-0000-0000-00007F9A0000}"/>
    <cellStyle name="Output 9 2 2 6" xfId="13395" xr:uid="{00000000-0005-0000-0000-0000809A0000}"/>
    <cellStyle name="Output 9 2 2 7" xfId="13396" xr:uid="{00000000-0005-0000-0000-0000819A0000}"/>
    <cellStyle name="Output 9 2 3" xfId="13397" xr:uid="{00000000-0005-0000-0000-0000829A0000}"/>
    <cellStyle name="Output 9 2 3 2" xfId="13398" xr:uid="{00000000-0005-0000-0000-0000839A0000}"/>
    <cellStyle name="Output 9 2 3 3" xfId="13399" xr:uid="{00000000-0005-0000-0000-0000849A0000}"/>
    <cellStyle name="Output 9 2 3 4" xfId="13400" xr:uid="{00000000-0005-0000-0000-0000859A0000}"/>
    <cellStyle name="Output 9 2 3 5" xfId="13401" xr:uid="{00000000-0005-0000-0000-0000869A0000}"/>
    <cellStyle name="Output 9 2 3 6" xfId="13402" xr:uid="{00000000-0005-0000-0000-0000879A0000}"/>
    <cellStyle name="Output 9 2 4" xfId="13403" xr:uid="{00000000-0005-0000-0000-0000889A0000}"/>
    <cellStyle name="Output 9 2 5" xfId="13404" xr:uid="{00000000-0005-0000-0000-0000899A0000}"/>
    <cellStyle name="Output 9 2 6" xfId="13405" xr:uid="{00000000-0005-0000-0000-00008A9A0000}"/>
    <cellStyle name="Output 9 2 7" xfId="13406" xr:uid="{00000000-0005-0000-0000-00008B9A0000}"/>
    <cellStyle name="Output 9 2 8" xfId="13407" xr:uid="{00000000-0005-0000-0000-00008C9A0000}"/>
    <cellStyle name="Output 9 3" xfId="13408" xr:uid="{00000000-0005-0000-0000-00008D9A0000}"/>
    <cellStyle name="Output 9 3 2" xfId="13409" xr:uid="{00000000-0005-0000-0000-00008E9A0000}"/>
    <cellStyle name="Output 9 3 2 2" xfId="13410" xr:uid="{00000000-0005-0000-0000-00008F9A0000}"/>
    <cellStyle name="Output 9 3 2 3" xfId="13411" xr:uid="{00000000-0005-0000-0000-0000909A0000}"/>
    <cellStyle name="Output 9 3 2 4" xfId="13412" xr:uid="{00000000-0005-0000-0000-0000919A0000}"/>
    <cellStyle name="Output 9 3 2 5" xfId="13413" xr:uid="{00000000-0005-0000-0000-0000929A0000}"/>
    <cellStyle name="Output 9 3 2 6" xfId="13414" xr:uid="{00000000-0005-0000-0000-0000939A0000}"/>
    <cellStyle name="Output 9 3 3" xfId="13415" xr:uid="{00000000-0005-0000-0000-0000949A0000}"/>
    <cellStyle name="Output 9 3 4" xfId="13416" xr:uid="{00000000-0005-0000-0000-0000959A0000}"/>
    <cellStyle name="Output 9 3 5" xfId="13417" xr:uid="{00000000-0005-0000-0000-0000969A0000}"/>
    <cellStyle name="Output 9 3 6" xfId="13418" xr:uid="{00000000-0005-0000-0000-0000979A0000}"/>
    <cellStyle name="Output 9 3 7" xfId="13419" xr:uid="{00000000-0005-0000-0000-0000989A0000}"/>
    <cellStyle name="Output 9 4" xfId="13420" xr:uid="{00000000-0005-0000-0000-0000999A0000}"/>
    <cellStyle name="Output 9 4 2" xfId="13421" xr:uid="{00000000-0005-0000-0000-00009A9A0000}"/>
    <cellStyle name="Output 9 4 2 2" xfId="13422" xr:uid="{00000000-0005-0000-0000-00009B9A0000}"/>
    <cellStyle name="Output 9 4 2 3" xfId="13423" xr:uid="{00000000-0005-0000-0000-00009C9A0000}"/>
    <cellStyle name="Output 9 4 2 4" xfId="13424" xr:uid="{00000000-0005-0000-0000-00009D9A0000}"/>
    <cellStyle name="Output 9 4 2 5" xfId="13425" xr:uid="{00000000-0005-0000-0000-00009E9A0000}"/>
    <cellStyle name="Output 9 4 2 6" xfId="13426" xr:uid="{00000000-0005-0000-0000-00009F9A0000}"/>
    <cellStyle name="Output 9 4 3" xfId="13427" xr:uid="{00000000-0005-0000-0000-0000A09A0000}"/>
    <cellStyle name="Output 9 4 4" xfId="13428" xr:uid="{00000000-0005-0000-0000-0000A19A0000}"/>
    <cellStyle name="Output 9 4 5" xfId="13429" xr:uid="{00000000-0005-0000-0000-0000A29A0000}"/>
    <cellStyle name="Output 9 4 6" xfId="13430" xr:uid="{00000000-0005-0000-0000-0000A39A0000}"/>
    <cellStyle name="Output 9 4 7" xfId="13431" xr:uid="{00000000-0005-0000-0000-0000A49A0000}"/>
    <cellStyle name="Output 9 5" xfId="13432" xr:uid="{00000000-0005-0000-0000-0000A59A0000}"/>
    <cellStyle name="Output 9 5 2" xfId="13433" xr:uid="{00000000-0005-0000-0000-0000A69A0000}"/>
    <cellStyle name="Output 9 5 3" xfId="13434" xr:uid="{00000000-0005-0000-0000-0000A79A0000}"/>
    <cellStyle name="Output 9 5 4" xfId="13435" xr:uid="{00000000-0005-0000-0000-0000A89A0000}"/>
    <cellStyle name="Output 9 5 5" xfId="13436" xr:uid="{00000000-0005-0000-0000-0000A99A0000}"/>
    <cellStyle name="Output 9 5 6" xfId="13437" xr:uid="{00000000-0005-0000-0000-0000AA9A0000}"/>
    <cellStyle name="Output 9 6" xfId="13438" xr:uid="{00000000-0005-0000-0000-0000AB9A0000}"/>
    <cellStyle name="Output 9 7" xfId="13439" xr:uid="{00000000-0005-0000-0000-0000AC9A0000}"/>
    <cellStyle name="Output 9 8" xfId="13440" xr:uid="{00000000-0005-0000-0000-0000AD9A0000}"/>
    <cellStyle name="Output 9 9" xfId="13441" xr:uid="{00000000-0005-0000-0000-0000AE9A0000}"/>
    <cellStyle name="padroes" xfId="13442" xr:uid="{00000000-0005-0000-0000-0000AF9A0000}"/>
    <cellStyle name="padroes 10" xfId="13443" xr:uid="{00000000-0005-0000-0000-0000B09A0000}"/>
    <cellStyle name="padroes 10 2" xfId="13444" xr:uid="{00000000-0005-0000-0000-0000B19A0000}"/>
    <cellStyle name="padroes 10 2 2" xfId="13445" xr:uid="{00000000-0005-0000-0000-0000B29A0000}"/>
    <cellStyle name="padroes 10 2 2 2" xfId="13446" xr:uid="{00000000-0005-0000-0000-0000B39A0000}"/>
    <cellStyle name="padroes 10 2 2 3" xfId="13447" xr:uid="{00000000-0005-0000-0000-0000B49A0000}"/>
    <cellStyle name="padroes 10 2 2 4" xfId="13448" xr:uid="{00000000-0005-0000-0000-0000B59A0000}"/>
    <cellStyle name="padroes 10 2 3" xfId="13449" xr:uid="{00000000-0005-0000-0000-0000B69A0000}"/>
    <cellStyle name="padroes 10 2 4" xfId="13450" xr:uid="{00000000-0005-0000-0000-0000B79A0000}"/>
    <cellStyle name="padroes 10 2 5" xfId="13451" xr:uid="{00000000-0005-0000-0000-0000B89A0000}"/>
    <cellStyle name="padroes 10 3" xfId="13452" xr:uid="{00000000-0005-0000-0000-0000B99A0000}"/>
    <cellStyle name="padroes 10 3 2" xfId="13453" xr:uid="{00000000-0005-0000-0000-0000BA9A0000}"/>
    <cellStyle name="padroes 10 3 3" xfId="13454" xr:uid="{00000000-0005-0000-0000-0000BB9A0000}"/>
    <cellStyle name="padroes 10 3 4" xfId="13455" xr:uid="{00000000-0005-0000-0000-0000BC9A0000}"/>
    <cellStyle name="padroes 11" xfId="13456" xr:uid="{00000000-0005-0000-0000-0000BD9A0000}"/>
    <cellStyle name="padroes 11 2" xfId="13457" xr:uid="{00000000-0005-0000-0000-0000BE9A0000}"/>
    <cellStyle name="padroes 11 2 2" xfId="13458" xr:uid="{00000000-0005-0000-0000-0000BF9A0000}"/>
    <cellStyle name="padroes 11 2 2 2" xfId="13459" xr:uid="{00000000-0005-0000-0000-0000C09A0000}"/>
    <cellStyle name="padroes 11 2 2 3" xfId="13460" xr:uid="{00000000-0005-0000-0000-0000C19A0000}"/>
    <cellStyle name="padroes 11 2 2 4" xfId="13461" xr:uid="{00000000-0005-0000-0000-0000C29A0000}"/>
    <cellStyle name="padroes 11 2 3" xfId="13462" xr:uid="{00000000-0005-0000-0000-0000C39A0000}"/>
    <cellStyle name="padroes 11 2 4" xfId="13463" xr:uid="{00000000-0005-0000-0000-0000C49A0000}"/>
    <cellStyle name="padroes 11 2 5" xfId="13464" xr:uid="{00000000-0005-0000-0000-0000C59A0000}"/>
    <cellStyle name="padroes 11 3" xfId="13465" xr:uid="{00000000-0005-0000-0000-0000C69A0000}"/>
    <cellStyle name="padroes 11 3 2" xfId="13466" xr:uid="{00000000-0005-0000-0000-0000C79A0000}"/>
    <cellStyle name="padroes 11 3 3" xfId="13467" xr:uid="{00000000-0005-0000-0000-0000C89A0000}"/>
    <cellStyle name="padroes 11 3 4" xfId="13468" xr:uid="{00000000-0005-0000-0000-0000C99A0000}"/>
    <cellStyle name="padroes 11 4" xfId="13469" xr:uid="{00000000-0005-0000-0000-0000CA9A0000}"/>
    <cellStyle name="padroes 11 5" xfId="13470" xr:uid="{00000000-0005-0000-0000-0000CB9A0000}"/>
    <cellStyle name="padroes 11 6" xfId="13471" xr:uid="{00000000-0005-0000-0000-0000CC9A0000}"/>
    <cellStyle name="padroes 12" xfId="13472" xr:uid="{00000000-0005-0000-0000-0000CD9A0000}"/>
    <cellStyle name="padroes 12 2" xfId="13473" xr:uid="{00000000-0005-0000-0000-0000CE9A0000}"/>
    <cellStyle name="padroes 12 2 2" xfId="13474" xr:uid="{00000000-0005-0000-0000-0000CF9A0000}"/>
    <cellStyle name="padroes 12 2 2 2" xfId="13475" xr:uid="{00000000-0005-0000-0000-0000D09A0000}"/>
    <cellStyle name="padroes 12 2 2 3" xfId="13476" xr:uid="{00000000-0005-0000-0000-0000D19A0000}"/>
    <cellStyle name="padroes 12 2 2 4" xfId="13477" xr:uid="{00000000-0005-0000-0000-0000D29A0000}"/>
    <cellStyle name="padroes 12 2 3" xfId="13478" xr:uid="{00000000-0005-0000-0000-0000D39A0000}"/>
    <cellStyle name="padroes 12 2 4" xfId="13479" xr:uid="{00000000-0005-0000-0000-0000D49A0000}"/>
    <cellStyle name="padroes 12 2 5" xfId="13480" xr:uid="{00000000-0005-0000-0000-0000D59A0000}"/>
    <cellStyle name="padroes 12 3" xfId="13481" xr:uid="{00000000-0005-0000-0000-0000D69A0000}"/>
    <cellStyle name="padroes 12 3 2" xfId="13482" xr:uid="{00000000-0005-0000-0000-0000D79A0000}"/>
    <cellStyle name="padroes 12 3 3" xfId="13483" xr:uid="{00000000-0005-0000-0000-0000D89A0000}"/>
    <cellStyle name="padroes 12 3 4" xfId="13484" xr:uid="{00000000-0005-0000-0000-0000D99A0000}"/>
    <cellStyle name="padroes 12 4" xfId="13485" xr:uid="{00000000-0005-0000-0000-0000DA9A0000}"/>
    <cellStyle name="padroes 12 5" xfId="13486" xr:uid="{00000000-0005-0000-0000-0000DB9A0000}"/>
    <cellStyle name="padroes 12 6" xfId="13487" xr:uid="{00000000-0005-0000-0000-0000DC9A0000}"/>
    <cellStyle name="padroes 13" xfId="13488" xr:uid="{00000000-0005-0000-0000-0000DD9A0000}"/>
    <cellStyle name="padroes 13 2" xfId="13489" xr:uid="{00000000-0005-0000-0000-0000DE9A0000}"/>
    <cellStyle name="padroes 13 2 2" xfId="13490" xr:uid="{00000000-0005-0000-0000-0000DF9A0000}"/>
    <cellStyle name="padroes 13 2 2 2" xfId="13491" xr:uid="{00000000-0005-0000-0000-0000E09A0000}"/>
    <cellStyle name="padroes 13 2 2 3" xfId="13492" xr:uid="{00000000-0005-0000-0000-0000E19A0000}"/>
    <cellStyle name="padroes 13 2 2 4" xfId="13493" xr:uid="{00000000-0005-0000-0000-0000E29A0000}"/>
    <cellStyle name="padroes 13 2 3" xfId="13494" xr:uid="{00000000-0005-0000-0000-0000E39A0000}"/>
    <cellStyle name="padroes 13 2 4" xfId="13495" xr:uid="{00000000-0005-0000-0000-0000E49A0000}"/>
    <cellStyle name="padroes 13 2 5" xfId="13496" xr:uid="{00000000-0005-0000-0000-0000E59A0000}"/>
    <cellStyle name="padroes 13 3" xfId="13497" xr:uid="{00000000-0005-0000-0000-0000E69A0000}"/>
    <cellStyle name="padroes 13 3 2" xfId="13498" xr:uid="{00000000-0005-0000-0000-0000E79A0000}"/>
    <cellStyle name="padroes 13 3 3" xfId="13499" xr:uid="{00000000-0005-0000-0000-0000E89A0000}"/>
    <cellStyle name="padroes 13 3 4" xfId="13500" xr:uid="{00000000-0005-0000-0000-0000E99A0000}"/>
    <cellStyle name="padroes 13 4" xfId="13501" xr:uid="{00000000-0005-0000-0000-0000EA9A0000}"/>
    <cellStyle name="padroes 13 5" xfId="13502" xr:uid="{00000000-0005-0000-0000-0000EB9A0000}"/>
    <cellStyle name="padroes 13 6" xfId="13503" xr:uid="{00000000-0005-0000-0000-0000EC9A0000}"/>
    <cellStyle name="padroes 14" xfId="13504" xr:uid="{00000000-0005-0000-0000-0000ED9A0000}"/>
    <cellStyle name="padroes 14 2" xfId="13505" xr:uid="{00000000-0005-0000-0000-0000EE9A0000}"/>
    <cellStyle name="padroes 14 2 2" xfId="13506" xr:uid="{00000000-0005-0000-0000-0000EF9A0000}"/>
    <cellStyle name="padroes 14 2 3" xfId="13507" xr:uid="{00000000-0005-0000-0000-0000F09A0000}"/>
    <cellStyle name="padroes 14 2 4" xfId="13508" xr:uid="{00000000-0005-0000-0000-0000F19A0000}"/>
    <cellStyle name="padroes 14 3" xfId="13509" xr:uid="{00000000-0005-0000-0000-0000F29A0000}"/>
    <cellStyle name="padroes 14 4" xfId="13510" xr:uid="{00000000-0005-0000-0000-0000F39A0000}"/>
    <cellStyle name="padroes 14 5" xfId="13511" xr:uid="{00000000-0005-0000-0000-0000F49A0000}"/>
    <cellStyle name="padroes 15" xfId="13512" xr:uid="{00000000-0005-0000-0000-0000F59A0000}"/>
    <cellStyle name="padroes 15 2" xfId="13513" xr:uid="{00000000-0005-0000-0000-0000F69A0000}"/>
    <cellStyle name="padroes 15 3" xfId="13514" xr:uid="{00000000-0005-0000-0000-0000F79A0000}"/>
    <cellStyle name="padroes 15 4" xfId="13515" xr:uid="{00000000-0005-0000-0000-0000F89A0000}"/>
    <cellStyle name="padroes 16" xfId="13516" xr:uid="{00000000-0005-0000-0000-0000F99A0000}"/>
    <cellStyle name="padroes 17" xfId="13517" xr:uid="{00000000-0005-0000-0000-0000FA9A0000}"/>
    <cellStyle name="padroes 18" xfId="13518" xr:uid="{00000000-0005-0000-0000-0000FB9A0000}"/>
    <cellStyle name="padroes 2" xfId="13519" xr:uid="{00000000-0005-0000-0000-0000FC9A0000}"/>
    <cellStyle name="padroes 2 2" xfId="13520" xr:uid="{00000000-0005-0000-0000-0000FD9A0000}"/>
    <cellStyle name="padroes 2 2 2" xfId="13521" xr:uid="{00000000-0005-0000-0000-0000FE9A0000}"/>
    <cellStyle name="padroes 2 2 2 2" xfId="13522" xr:uid="{00000000-0005-0000-0000-0000FF9A0000}"/>
    <cellStyle name="padroes 2 2 2 2 2" xfId="13523" xr:uid="{00000000-0005-0000-0000-0000009B0000}"/>
    <cellStyle name="padroes 2 2 2 2 2 2" xfId="13524" xr:uid="{00000000-0005-0000-0000-0000019B0000}"/>
    <cellStyle name="padroes 2 2 2 2 2 3" xfId="13525" xr:uid="{00000000-0005-0000-0000-0000029B0000}"/>
    <cellStyle name="padroes 2 2 2 2 2 4" xfId="13526" xr:uid="{00000000-0005-0000-0000-0000039B0000}"/>
    <cellStyle name="padroes 2 2 2 2 3" xfId="13527" xr:uid="{00000000-0005-0000-0000-0000049B0000}"/>
    <cellStyle name="padroes 2 2 2 2 4" xfId="13528" xr:uid="{00000000-0005-0000-0000-0000059B0000}"/>
    <cellStyle name="padroes 2 2 2 2 5" xfId="13529" xr:uid="{00000000-0005-0000-0000-0000069B0000}"/>
    <cellStyle name="padroes 2 2 2 3" xfId="13530" xr:uid="{00000000-0005-0000-0000-0000079B0000}"/>
    <cellStyle name="padroes 2 2 2 3 2" xfId="13531" xr:uid="{00000000-0005-0000-0000-0000089B0000}"/>
    <cellStyle name="padroes 2 2 2 3 3" xfId="13532" xr:uid="{00000000-0005-0000-0000-0000099B0000}"/>
    <cellStyle name="padroes 2 2 2 3 4" xfId="13533" xr:uid="{00000000-0005-0000-0000-00000A9B0000}"/>
    <cellStyle name="padroes 2 2 2 4" xfId="13534" xr:uid="{00000000-0005-0000-0000-00000B9B0000}"/>
    <cellStyle name="padroes 2 2 2 5" xfId="13535" xr:uid="{00000000-0005-0000-0000-00000C9B0000}"/>
    <cellStyle name="padroes 2 2 2 6" xfId="13536" xr:uid="{00000000-0005-0000-0000-00000D9B0000}"/>
    <cellStyle name="padroes 2 2 3" xfId="13537" xr:uid="{00000000-0005-0000-0000-00000E9B0000}"/>
    <cellStyle name="padroes 2 2 3 2" xfId="13538" xr:uid="{00000000-0005-0000-0000-00000F9B0000}"/>
    <cellStyle name="padroes 2 2 3 2 2" xfId="13539" xr:uid="{00000000-0005-0000-0000-0000109B0000}"/>
    <cellStyle name="padroes 2 2 3 2 3" xfId="13540" xr:uid="{00000000-0005-0000-0000-0000119B0000}"/>
    <cellStyle name="padroes 2 2 3 2 4" xfId="13541" xr:uid="{00000000-0005-0000-0000-0000129B0000}"/>
    <cellStyle name="padroes 2 2 3 3" xfId="13542" xr:uid="{00000000-0005-0000-0000-0000139B0000}"/>
    <cellStyle name="padroes 2 2 3 4" xfId="13543" xr:uid="{00000000-0005-0000-0000-0000149B0000}"/>
    <cellStyle name="padroes 2 2 3 5" xfId="13544" xr:uid="{00000000-0005-0000-0000-0000159B0000}"/>
    <cellStyle name="padroes 2 2 4" xfId="13545" xr:uid="{00000000-0005-0000-0000-0000169B0000}"/>
    <cellStyle name="padroes 2 2 4 2" xfId="13546" xr:uid="{00000000-0005-0000-0000-0000179B0000}"/>
    <cellStyle name="padroes 2 2 4 3" xfId="13547" xr:uid="{00000000-0005-0000-0000-0000189B0000}"/>
    <cellStyle name="padroes 2 2 4 4" xfId="13548" xr:uid="{00000000-0005-0000-0000-0000199B0000}"/>
    <cellStyle name="padroes 2 2 5" xfId="13549" xr:uid="{00000000-0005-0000-0000-00001A9B0000}"/>
    <cellStyle name="padroes 2 2 6" xfId="13550" xr:uid="{00000000-0005-0000-0000-00001B9B0000}"/>
    <cellStyle name="padroes 2 2 7" xfId="13551" xr:uid="{00000000-0005-0000-0000-00001C9B0000}"/>
    <cellStyle name="padroes 2 3" xfId="13552" xr:uid="{00000000-0005-0000-0000-00001D9B0000}"/>
    <cellStyle name="padroes 2 3 2" xfId="13553" xr:uid="{00000000-0005-0000-0000-00001E9B0000}"/>
    <cellStyle name="padroes 2 3 2 2" xfId="13554" xr:uid="{00000000-0005-0000-0000-00001F9B0000}"/>
    <cellStyle name="padroes 2 3 2 3" xfId="13555" xr:uid="{00000000-0005-0000-0000-0000209B0000}"/>
    <cellStyle name="padroes 2 3 2 4" xfId="13556" xr:uid="{00000000-0005-0000-0000-0000219B0000}"/>
    <cellStyle name="padroes 2 3 3" xfId="13557" xr:uid="{00000000-0005-0000-0000-0000229B0000}"/>
    <cellStyle name="padroes 2 3 4" xfId="13558" xr:uid="{00000000-0005-0000-0000-0000239B0000}"/>
    <cellStyle name="padroes 2 3 5" xfId="13559" xr:uid="{00000000-0005-0000-0000-0000249B0000}"/>
    <cellStyle name="padroes 2 4" xfId="13560" xr:uid="{00000000-0005-0000-0000-0000259B0000}"/>
    <cellStyle name="padroes 2 4 2" xfId="13561" xr:uid="{00000000-0005-0000-0000-0000269B0000}"/>
    <cellStyle name="padroes 2 4 2 2" xfId="13562" xr:uid="{00000000-0005-0000-0000-0000279B0000}"/>
    <cellStyle name="padroes 2 4 2 3" xfId="13563" xr:uid="{00000000-0005-0000-0000-0000289B0000}"/>
    <cellStyle name="padroes 2 4 2 4" xfId="13564" xr:uid="{00000000-0005-0000-0000-0000299B0000}"/>
    <cellStyle name="padroes 2 4 3" xfId="13565" xr:uid="{00000000-0005-0000-0000-00002A9B0000}"/>
    <cellStyle name="padroes 2 4 4" xfId="13566" xr:uid="{00000000-0005-0000-0000-00002B9B0000}"/>
    <cellStyle name="padroes 2 4 5" xfId="13567" xr:uid="{00000000-0005-0000-0000-00002C9B0000}"/>
    <cellStyle name="padroes 2 5" xfId="13568" xr:uid="{00000000-0005-0000-0000-00002D9B0000}"/>
    <cellStyle name="padroes 2 5 2" xfId="13569" xr:uid="{00000000-0005-0000-0000-00002E9B0000}"/>
    <cellStyle name="padroes 2 5 3" xfId="13570" xr:uid="{00000000-0005-0000-0000-00002F9B0000}"/>
    <cellStyle name="padroes 2 5 4" xfId="13571" xr:uid="{00000000-0005-0000-0000-0000309B0000}"/>
    <cellStyle name="padroes 2 6" xfId="13572" xr:uid="{00000000-0005-0000-0000-0000319B0000}"/>
    <cellStyle name="padroes 2 7" xfId="13573" xr:uid="{00000000-0005-0000-0000-0000329B0000}"/>
    <cellStyle name="padroes 2 8" xfId="13574" xr:uid="{00000000-0005-0000-0000-0000339B0000}"/>
    <cellStyle name="padroes 3" xfId="13575" xr:uid="{00000000-0005-0000-0000-0000349B0000}"/>
    <cellStyle name="padroes 3 2" xfId="13576" xr:uid="{00000000-0005-0000-0000-0000359B0000}"/>
    <cellStyle name="padroes 3 2 2" xfId="13577" xr:uid="{00000000-0005-0000-0000-0000369B0000}"/>
    <cellStyle name="padroes 3 2 2 2" xfId="13578" xr:uid="{00000000-0005-0000-0000-0000379B0000}"/>
    <cellStyle name="padroes 3 2 2 2 2" xfId="13579" xr:uid="{00000000-0005-0000-0000-0000389B0000}"/>
    <cellStyle name="padroes 3 2 2 2 2 2" xfId="13580" xr:uid="{00000000-0005-0000-0000-0000399B0000}"/>
    <cellStyle name="padroes 3 2 2 2 2 3" xfId="13581" xr:uid="{00000000-0005-0000-0000-00003A9B0000}"/>
    <cellStyle name="padroes 3 2 2 2 2 4" xfId="13582" xr:uid="{00000000-0005-0000-0000-00003B9B0000}"/>
    <cellStyle name="padroes 3 2 2 2 3" xfId="13583" xr:uid="{00000000-0005-0000-0000-00003C9B0000}"/>
    <cellStyle name="padroes 3 2 2 2 4" xfId="13584" xr:uid="{00000000-0005-0000-0000-00003D9B0000}"/>
    <cellStyle name="padroes 3 2 2 2 5" xfId="13585" xr:uid="{00000000-0005-0000-0000-00003E9B0000}"/>
    <cellStyle name="padroes 3 2 2 3" xfId="13586" xr:uid="{00000000-0005-0000-0000-00003F9B0000}"/>
    <cellStyle name="padroes 3 2 2 3 2" xfId="13587" xr:uid="{00000000-0005-0000-0000-0000409B0000}"/>
    <cellStyle name="padroes 3 2 2 3 3" xfId="13588" xr:uid="{00000000-0005-0000-0000-0000419B0000}"/>
    <cellStyle name="padroes 3 2 2 3 4" xfId="13589" xr:uid="{00000000-0005-0000-0000-0000429B0000}"/>
    <cellStyle name="padroes 3 2 2 4" xfId="13590" xr:uid="{00000000-0005-0000-0000-0000439B0000}"/>
    <cellStyle name="padroes 3 2 2 5" xfId="13591" xr:uid="{00000000-0005-0000-0000-0000449B0000}"/>
    <cellStyle name="padroes 3 2 2 6" xfId="13592" xr:uid="{00000000-0005-0000-0000-0000459B0000}"/>
    <cellStyle name="padroes 3 2 3" xfId="13593" xr:uid="{00000000-0005-0000-0000-0000469B0000}"/>
    <cellStyle name="padroes 3 2 3 2" xfId="13594" xr:uid="{00000000-0005-0000-0000-0000479B0000}"/>
    <cellStyle name="padroes 3 2 3 2 2" xfId="13595" xr:uid="{00000000-0005-0000-0000-0000489B0000}"/>
    <cellStyle name="padroes 3 2 3 2 3" xfId="13596" xr:uid="{00000000-0005-0000-0000-0000499B0000}"/>
    <cellStyle name="padroes 3 2 3 2 4" xfId="13597" xr:uid="{00000000-0005-0000-0000-00004A9B0000}"/>
    <cellStyle name="padroes 3 2 3 3" xfId="13598" xr:uid="{00000000-0005-0000-0000-00004B9B0000}"/>
    <cellStyle name="padroes 3 2 3 4" xfId="13599" xr:uid="{00000000-0005-0000-0000-00004C9B0000}"/>
    <cellStyle name="padroes 3 2 3 5" xfId="13600" xr:uid="{00000000-0005-0000-0000-00004D9B0000}"/>
    <cellStyle name="padroes 3 2 4" xfId="13601" xr:uid="{00000000-0005-0000-0000-00004E9B0000}"/>
    <cellStyle name="padroes 3 2 4 2" xfId="13602" xr:uid="{00000000-0005-0000-0000-00004F9B0000}"/>
    <cellStyle name="padroes 3 2 4 3" xfId="13603" xr:uid="{00000000-0005-0000-0000-0000509B0000}"/>
    <cellStyle name="padroes 3 2 4 4" xfId="13604" xr:uid="{00000000-0005-0000-0000-0000519B0000}"/>
    <cellStyle name="padroes 3 2 5" xfId="13605" xr:uid="{00000000-0005-0000-0000-0000529B0000}"/>
    <cellStyle name="padroes 3 2 6" xfId="13606" xr:uid="{00000000-0005-0000-0000-0000539B0000}"/>
    <cellStyle name="padroes 3 2 7" xfId="13607" xr:uid="{00000000-0005-0000-0000-0000549B0000}"/>
    <cellStyle name="padroes 3 3" xfId="13608" xr:uid="{00000000-0005-0000-0000-0000559B0000}"/>
    <cellStyle name="padroes 3 3 2" xfId="13609" xr:uid="{00000000-0005-0000-0000-0000569B0000}"/>
    <cellStyle name="padroes 3 3 2 2" xfId="13610" xr:uid="{00000000-0005-0000-0000-0000579B0000}"/>
    <cellStyle name="padroes 3 3 2 3" xfId="13611" xr:uid="{00000000-0005-0000-0000-0000589B0000}"/>
    <cellStyle name="padroes 3 3 2 4" xfId="13612" xr:uid="{00000000-0005-0000-0000-0000599B0000}"/>
    <cellStyle name="padroes 3 3 3" xfId="13613" xr:uid="{00000000-0005-0000-0000-00005A9B0000}"/>
    <cellStyle name="padroes 3 3 4" xfId="13614" xr:uid="{00000000-0005-0000-0000-00005B9B0000}"/>
    <cellStyle name="padroes 3 3 5" xfId="13615" xr:uid="{00000000-0005-0000-0000-00005C9B0000}"/>
    <cellStyle name="padroes 3 4" xfId="13616" xr:uid="{00000000-0005-0000-0000-00005D9B0000}"/>
    <cellStyle name="padroes 3 4 2" xfId="13617" xr:uid="{00000000-0005-0000-0000-00005E9B0000}"/>
    <cellStyle name="padroes 3 4 2 2" xfId="13618" xr:uid="{00000000-0005-0000-0000-00005F9B0000}"/>
    <cellStyle name="padroes 3 4 2 3" xfId="13619" xr:uid="{00000000-0005-0000-0000-0000609B0000}"/>
    <cellStyle name="padroes 3 4 2 4" xfId="13620" xr:uid="{00000000-0005-0000-0000-0000619B0000}"/>
    <cellStyle name="padroes 3 4 3" xfId="13621" xr:uid="{00000000-0005-0000-0000-0000629B0000}"/>
    <cellStyle name="padroes 3 4 4" xfId="13622" xr:uid="{00000000-0005-0000-0000-0000639B0000}"/>
    <cellStyle name="padroes 3 4 5" xfId="13623" xr:uid="{00000000-0005-0000-0000-0000649B0000}"/>
    <cellStyle name="padroes 3 5" xfId="13624" xr:uid="{00000000-0005-0000-0000-0000659B0000}"/>
    <cellStyle name="padroes 3 5 2" xfId="13625" xr:uid="{00000000-0005-0000-0000-0000669B0000}"/>
    <cellStyle name="padroes 3 5 3" xfId="13626" xr:uid="{00000000-0005-0000-0000-0000679B0000}"/>
    <cellStyle name="padroes 3 5 4" xfId="13627" xr:uid="{00000000-0005-0000-0000-0000689B0000}"/>
    <cellStyle name="padroes 3 6" xfId="13628" xr:uid="{00000000-0005-0000-0000-0000699B0000}"/>
    <cellStyle name="padroes 3 7" xfId="13629" xr:uid="{00000000-0005-0000-0000-00006A9B0000}"/>
    <cellStyle name="padroes 3 8" xfId="13630" xr:uid="{00000000-0005-0000-0000-00006B9B0000}"/>
    <cellStyle name="padroes 4" xfId="13631" xr:uid="{00000000-0005-0000-0000-00006C9B0000}"/>
    <cellStyle name="padroes 4 2" xfId="13632" xr:uid="{00000000-0005-0000-0000-00006D9B0000}"/>
    <cellStyle name="padroes 4 2 2" xfId="13633" xr:uid="{00000000-0005-0000-0000-00006E9B0000}"/>
    <cellStyle name="padroes 4 2 2 2" xfId="13634" xr:uid="{00000000-0005-0000-0000-00006F9B0000}"/>
    <cellStyle name="padroes 4 2 2 3" xfId="13635" xr:uid="{00000000-0005-0000-0000-0000709B0000}"/>
    <cellStyle name="padroes 4 2 2 4" xfId="13636" xr:uid="{00000000-0005-0000-0000-0000719B0000}"/>
    <cellStyle name="padroes 4 2 3" xfId="13637" xr:uid="{00000000-0005-0000-0000-0000729B0000}"/>
    <cellStyle name="padroes 4 2 4" xfId="13638" xr:uid="{00000000-0005-0000-0000-0000739B0000}"/>
    <cellStyle name="padroes 4 2 5" xfId="13639" xr:uid="{00000000-0005-0000-0000-0000749B0000}"/>
    <cellStyle name="padroes 4 3" xfId="13640" xr:uid="{00000000-0005-0000-0000-0000759B0000}"/>
    <cellStyle name="padroes 4 3 2" xfId="13641" xr:uid="{00000000-0005-0000-0000-0000769B0000}"/>
    <cellStyle name="padroes 4 3 3" xfId="13642" xr:uid="{00000000-0005-0000-0000-0000779B0000}"/>
    <cellStyle name="padroes 4 3 4" xfId="13643" xr:uid="{00000000-0005-0000-0000-0000789B0000}"/>
    <cellStyle name="padroes 4 4" xfId="13644" xr:uid="{00000000-0005-0000-0000-0000799B0000}"/>
    <cellStyle name="padroes 4 5" xfId="13645" xr:uid="{00000000-0005-0000-0000-00007A9B0000}"/>
    <cellStyle name="padroes 4 6" xfId="13646" xr:uid="{00000000-0005-0000-0000-00007B9B0000}"/>
    <cellStyle name="padroes 5" xfId="13647" xr:uid="{00000000-0005-0000-0000-00007C9B0000}"/>
    <cellStyle name="padroes 5 2" xfId="13648" xr:uid="{00000000-0005-0000-0000-00007D9B0000}"/>
    <cellStyle name="padroes 5 2 2" xfId="13649" xr:uid="{00000000-0005-0000-0000-00007E9B0000}"/>
    <cellStyle name="padroes 5 2 2 2" xfId="13650" xr:uid="{00000000-0005-0000-0000-00007F9B0000}"/>
    <cellStyle name="padroes 5 2 2 3" xfId="13651" xr:uid="{00000000-0005-0000-0000-0000809B0000}"/>
    <cellStyle name="padroes 5 2 2 4" xfId="13652" xr:uid="{00000000-0005-0000-0000-0000819B0000}"/>
    <cellStyle name="padroes 5 2 3" xfId="13653" xr:uid="{00000000-0005-0000-0000-0000829B0000}"/>
    <cellStyle name="padroes 5 2 4" xfId="13654" xr:uid="{00000000-0005-0000-0000-0000839B0000}"/>
    <cellStyle name="padroes 5 2 5" xfId="13655" xr:uid="{00000000-0005-0000-0000-0000849B0000}"/>
    <cellStyle name="padroes 5 3" xfId="13656" xr:uid="{00000000-0005-0000-0000-0000859B0000}"/>
    <cellStyle name="padroes 5 3 2" xfId="13657" xr:uid="{00000000-0005-0000-0000-0000869B0000}"/>
    <cellStyle name="padroes 5 3 3" xfId="13658" xr:uid="{00000000-0005-0000-0000-0000879B0000}"/>
    <cellStyle name="padroes 5 3 4" xfId="13659" xr:uid="{00000000-0005-0000-0000-0000889B0000}"/>
    <cellStyle name="padroes 5 4" xfId="13660" xr:uid="{00000000-0005-0000-0000-0000899B0000}"/>
    <cellStyle name="padroes 5 5" xfId="13661" xr:uid="{00000000-0005-0000-0000-00008A9B0000}"/>
    <cellStyle name="padroes 5 6" xfId="13662" xr:uid="{00000000-0005-0000-0000-00008B9B0000}"/>
    <cellStyle name="padroes 6" xfId="13663" xr:uid="{00000000-0005-0000-0000-00008C9B0000}"/>
    <cellStyle name="padroes 6 2" xfId="13664" xr:uid="{00000000-0005-0000-0000-00008D9B0000}"/>
    <cellStyle name="padroes 6 2 2" xfId="13665" xr:uid="{00000000-0005-0000-0000-00008E9B0000}"/>
    <cellStyle name="padroes 6 2 2 2" xfId="13666" xr:uid="{00000000-0005-0000-0000-00008F9B0000}"/>
    <cellStyle name="padroes 6 2 2 3" xfId="13667" xr:uid="{00000000-0005-0000-0000-0000909B0000}"/>
    <cellStyle name="padroes 6 2 2 4" xfId="13668" xr:uid="{00000000-0005-0000-0000-0000919B0000}"/>
    <cellStyle name="padroes 6 2 3" xfId="13669" xr:uid="{00000000-0005-0000-0000-0000929B0000}"/>
    <cellStyle name="padroes 6 2 4" xfId="13670" xr:uid="{00000000-0005-0000-0000-0000939B0000}"/>
    <cellStyle name="padroes 6 2 5" xfId="13671" xr:uid="{00000000-0005-0000-0000-0000949B0000}"/>
    <cellStyle name="padroes 6 3" xfId="13672" xr:uid="{00000000-0005-0000-0000-0000959B0000}"/>
    <cellStyle name="padroes 6 3 2" xfId="13673" xr:uid="{00000000-0005-0000-0000-0000969B0000}"/>
    <cellStyle name="padroes 6 3 3" xfId="13674" xr:uid="{00000000-0005-0000-0000-0000979B0000}"/>
    <cellStyle name="padroes 6 3 4" xfId="13675" xr:uid="{00000000-0005-0000-0000-0000989B0000}"/>
    <cellStyle name="padroes 6 4" xfId="13676" xr:uid="{00000000-0005-0000-0000-0000999B0000}"/>
    <cellStyle name="padroes 6 5" xfId="13677" xr:uid="{00000000-0005-0000-0000-00009A9B0000}"/>
    <cellStyle name="padroes 6 6" xfId="13678" xr:uid="{00000000-0005-0000-0000-00009B9B0000}"/>
    <cellStyle name="padroes 7" xfId="13679" xr:uid="{00000000-0005-0000-0000-00009C9B0000}"/>
    <cellStyle name="padroes 7 2" xfId="13680" xr:uid="{00000000-0005-0000-0000-00009D9B0000}"/>
    <cellStyle name="padroes 7 2 2" xfId="13681" xr:uid="{00000000-0005-0000-0000-00009E9B0000}"/>
    <cellStyle name="padroes 7 2 2 2" xfId="13682" xr:uid="{00000000-0005-0000-0000-00009F9B0000}"/>
    <cellStyle name="padroes 7 2 2 3" xfId="13683" xr:uid="{00000000-0005-0000-0000-0000A09B0000}"/>
    <cellStyle name="padroes 7 2 2 4" xfId="13684" xr:uid="{00000000-0005-0000-0000-0000A19B0000}"/>
    <cellStyle name="padroes 7 2 3" xfId="13685" xr:uid="{00000000-0005-0000-0000-0000A29B0000}"/>
    <cellStyle name="padroes 7 2 4" xfId="13686" xr:uid="{00000000-0005-0000-0000-0000A39B0000}"/>
    <cellStyle name="padroes 7 2 5" xfId="13687" xr:uid="{00000000-0005-0000-0000-0000A49B0000}"/>
    <cellStyle name="padroes 7 3" xfId="13688" xr:uid="{00000000-0005-0000-0000-0000A59B0000}"/>
    <cellStyle name="padroes 7 3 2" xfId="13689" xr:uid="{00000000-0005-0000-0000-0000A69B0000}"/>
    <cellStyle name="padroes 7 3 3" xfId="13690" xr:uid="{00000000-0005-0000-0000-0000A79B0000}"/>
    <cellStyle name="padroes 7 3 4" xfId="13691" xr:uid="{00000000-0005-0000-0000-0000A89B0000}"/>
    <cellStyle name="padroes 7 4" xfId="13692" xr:uid="{00000000-0005-0000-0000-0000A99B0000}"/>
    <cellStyle name="padroes 7 5" xfId="13693" xr:uid="{00000000-0005-0000-0000-0000AA9B0000}"/>
    <cellStyle name="padroes 7 6" xfId="13694" xr:uid="{00000000-0005-0000-0000-0000AB9B0000}"/>
    <cellStyle name="padroes 8" xfId="13695" xr:uid="{00000000-0005-0000-0000-0000AC9B0000}"/>
    <cellStyle name="padroes 8 2" xfId="13696" xr:uid="{00000000-0005-0000-0000-0000AD9B0000}"/>
    <cellStyle name="padroes 8 2 2" xfId="13697" xr:uid="{00000000-0005-0000-0000-0000AE9B0000}"/>
    <cellStyle name="padroes 8 2 2 2" xfId="13698" xr:uid="{00000000-0005-0000-0000-0000AF9B0000}"/>
    <cellStyle name="padroes 8 2 2 3" xfId="13699" xr:uid="{00000000-0005-0000-0000-0000B09B0000}"/>
    <cellStyle name="padroes 8 2 2 4" xfId="13700" xr:uid="{00000000-0005-0000-0000-0000B19B0000}"/>
    <cellStyle name="padroes 8 2 3" xfId="13701" xr:uid="{00000000-0005-0000-0000-0000B29B0000}"/>
    <cellStyle name="padroes 8 2 4" xfId="13702" xr:uid="{00000000-0005-0000-0000-0000B39B0000}"/>
    <cellStyle name="padroes 8 2 5" xfId="13703" xr:uid="{00000000-0005-0000-0000-0000B49B0000}"/>
    <cellStyle name="padroes 8 3" xfId="13704" xr:uid="{00000000-0005-0000-0000-0000B59B0000}"/>
    <cellStyle name="padroes 8 3 2" xfId="13705" xr:uid="{00000000-0005-0000-0000-0000B69B0000}"/>
    <cellStyle name="padroes 8 3 3" xfId="13706" xr:uid="{00000000-0005-0000-0000-0000B79B0000}"/>
    <cellStyle name="padroes 8 3 4" xfId="13707" xr:uid="{00000000-0005-0000-0000-0000B89B0000}"/>
    <cellStyle name="padroes 8 4" xfId="13708" xr:uid="{00000000-0005-0000-0000-0000B99B0000}"/>
    <cellStyle name="padroes 8 5" xfId="13709" xr:uid="{00000000-0005-0000-0000-0000BA9B0000}"/>
    <cellStyle name="padroes 8 6" xfId="13710" xr:uid="{00000000-0005-0000-0000-0000BB9B0000}"/>
    <cellStyle name="padroes 9" xfId="13711" xr:uid="{00000000-0005-0000-0000-0000BC9B0000}"/>
    <cellStyle name="padroes 9 2" xfId="13712" xr:uid="{00000000-0005-0000-0000-0000BD9B0000}"/>
    <cellStyle name="padroes 9 2 2" xfId="13713" xr:uid="{00000000-0005-0000-0000-0000BE9B0000}"/>
    <cellStyle name="padroes 9 2 2 2" xfId="13714" xr:uid="{00000000-0005-0000-0000-0000BF9B0000}"/>
    <cellStyle name="padroes 9 2 2 3" xfId="13715" xr:uid="{00000000-0005-0000-0000-0000C09B0000}"/>
    <cellStyle name="padroes 9 2 2 4" xfId="13716" xr:uid="{00000000-0005-0000-0000-0000C19B0000}"/>
    <cellStyle name="padroes 9 2 3" xfId="13717" xr:uid="{00000000-0005-0000-0000-0000C29B0000}"/>
    <cellStyle name="padroes 9 2 4" xfId="13718" xr:uid="{00000000-0005-0000-0000-0000C39B0000}"/>
    <cellStyle name="padroes 9 2 5" xfId="13719" xr:uid="{00000000-0005-0000-0000-0000C49B0000}"/>
    <cellStyle name="padroes 9 3" xfId="13720" xr:uid="{00000000-0005-0000-0000-0000C59B0000}"/>
    <cellStyle name="padroes 9 3 2" xfId="13721" xr:uid="{00000000-0005-0000-0000-0000C69B0000}"/>
    <cellStyle name="padroes 9 3 3" xfId="13722" xr:uid="{00000000-0005-0000-0000-0000C79B0000}"/>
    <cellStyle name="padroes 9 3 4" xfId="13723" xr:uid="{00000000-0005-0000-0000-0000C89B0000}"/>
    <cellStyle name="padroes 9 4" xfId="13724" xr:uid="{00000000-0005-0000-0000-0000C99B0000}"/>
    <cellStyle name="padroes 9 5" xfId="13725" xr:uid="{00000000-0005-0000-0000-0000CA9B0000}"/>
    <cellStyle name="padroes 9 6" xfId="13726" xr:uid="{00000000-0005-0000-0000-0000CB9B0000}"/>
    <cellStyle name="Percent" xfId="41846" xr:uid="{00000000-0005-0000-0000-0000CC9B0000}"/>
    <cellStyle name="Percent [2]" xfId="2515" xr:uid="{00000000-0005-0000-0000-0000CD9B0000}"/>
    <cellStyle name="Percent [2] 2" xfId="13727" xr:uid="{00000000-0005-0000-0000-0000CE9B0000}"/>
    <cellStyle name="Percent 10" xfId="13728" xr:uid="{00000000-0005-0000-0000-0000CF9B0000}"/>
    <cellStyle name="Percent 11" xfId="13729" xr:uid="{00000000-0005-0000-0000-0000D09B0000}"/>
    <cellStyle name="Percent 2" xfId="13730" xr:uid="{00000000-0005-0000-0000-0000D19B0000}"/>
    <cellStyle name="Percent 2 2" xfId="13731" xr:uid="{00000000-0005-0000-0000-0000D29B0000}"/>
    <cellStyle name="Percent 2 2 2" xfId="13732" xr:uid="{00000000-0005-0000-0000-0000D39B0000}"/>
    <cellStyle name="Percent 2 3" xfId="13733" xr:uid="{00000000-0005-0000-0000-0000D49B0000}"/>
    <cellStyle name="Percent 3" xfId="13734" xr:uid="{00000000-0005-0000-0000-0000D59B0000}"/>
    <cellStyle name="Percent 4" xfId="13735" xr:uid="{00000000-0005-0000-0000-0000D69B0000}"/>
    <cellStyle name="Percent 4 2" xfId="13736" xr:uid="{00000000-0005-0000-0000-0000D79B0000}"/>
    <cellStyle name="Percent 5" xfId="13737" xr:uid="{00000000-0005-0000-0000-0000D89B0000}"/>
    <cellStyle name="Percent 6" xfId="13738" xr:uid="{00000000-0005-0000-0000-0000D99B0000}"/>
    <cellStyle name="Percent 7" xfId="13739" xr:uid="{00000000-0005-0000-0000-0000DA9B0000}"/>
    <cellStyle name="Percent 8" xfId="13740" xr:uid="{00000000-0005-0000-0000-0000DB9B0000}"/>
    <cellStyle name="Percent 9" xfId="13741" xr:uid="{00000000-0005-0000-0000-0000DC9B0000}"/>
    <cellStyle name="Percentagem 2" xfId="13742" xr:uid="{00000000-0005-0000-0000-0000DD9B0000}"/>
    <cellStyle name="Percentagem 3" xfId="13743" xr:uid="{00000000-0005-0000-0000-0000DE9B0000}"/>
    <cellStyle name="Percentual" xfId="2516" xr:uid="{00000000-0005-0000-0000-0000DF9B0000}"/>
    <cellStyle name="planilhas" xfId="2517" xr:uid="{00000000-0005-0000-0000-0000E09B0000}"/>
    <cellStyle name="planilhas 10" xfId="2518" xr:uid="{00000000-0005-0000-0000-0000E19B0000}"/>
    <cellStyle name="planilhas 10 2" xfId="13744" xr:uid="{00000000-0005-0000-0000-0000E29B0000}"/>
    <cellStyle name="planilhas 10 2 2" xfId="13745" xr:uid="{00000000-0005-0000-0000-0000E39B0000}"/>
    <cellStyle name="planilhas 10 3" xfId="13746" xr:uid="{00000000-0005-0000-0000-0000E49B0000}"/>
    <cellStyle name="planilhas 10 4" xfId="13747" xr:uid="{00000000-0005-0000-0000-0000E59B0000}"/>
    <cellStyle name="planilhas 10 5" xfId="13748" xr:uid="{00000000-0005-0000-0000-0000E69B0000}"/>
    <cellStyle name="planilhas 10 6" xfId="13749" xr:uid="{00000000-0005-0000-0000-0000E79B0000}"/>
    <cellStyle name="planilhas 10 7" xfId="13750" xr:uid="{00000000-0005-0000-0000-0000E89B0000}"/>
    <cellStyle name="planilhas 10 8" xfId="13751" xr:uid="{00000000-0005-0000-0000-0000E99B0000}"/>
    <cellStyle name="planilhas 11" xfId="2519" xr:uid="{00000000-0005-0000-0000-0000EA9B0000}"/>
    <cellStyle name="planilhas 11 2" xfId="13752" xr:uid="{00000000-0005-0000-0000-0000EB9B0000}"/>
    <cellStyle name="planilhas 11 2 2" xfId="13753" xr:uid="{00000000-0005-0000-0000-0000EC9B0000}"/>
    <cellStyle name="planilhas 11 3" xfId="13754" xr:uid="{00000000-0005-0000-0000-0000ED9B0000}"/>
    <cellStyle name="planilhas 11 4" xfId="13755" xr:uid="{00000000-0005-0000-0000-0000EE9B0000}"/>
    <cellStyle name="planilhas 11 5" xfId="13756" xr:uid="{00000000-0005-0000-0000-0000EF9B0000}"/>
    <cellStyle name="planilhas 11 6" xfId="13757" xr:uid="{00000000-0005-0000-0000-0000F09B0000}"/>
    <cellStyle name="planilhas 11 7" xfId="13758" xr:uid="{00000000-0005-0000-0000-0000F19B0000}"/>
    <cellStyle name="planilhas 11 8" xfId="13759" xr:uid="{00000000-0005-0000-0000-0000F29B0000}"/>
    <cellStyle name="planilhas 12" xfId="2520" xr:uid="{00000000-0005-0000-0000-0000F39B0000}"/>
    <cellStyle name="planilhas 12 2" xfId="13760" xr:uid="{00000000-0005-0000-0000-0000F49B0000}"/>
    <cellStyle name="planilhas 12 2 2" xfId="13761" xr:uid="{00000000-0005-0000-0000-0000F59B0000}"/>
    <cellStyle name="planilhas 12 3" xfId="13762" xr:uid="{00000000-0005-0000-0000-0000F69B0000}"/>
    <cellStyle name="planilhas 12 4" xfId="13763" xr:uid="{00000000-0005-0000-0000-0000F79B0000}"/>
    <cellStyle name="planilhas 12 5" xfId="13764" xr:uid="{00000000-0005-0000-0000-0000F89B0000}"/>
    <cellStyle name="planilhas 12 6" xfId="13765" xr:uid="{00000000-0005-0000-0000-0000F99B0000}"/>
    <cellStyle name="planilhas 12 7" xfId="13766" xr:uid="{00000000-0005-0000-0000-0000FA9B0000}"/>
    <cellStyle name="planilhas 12 8" xfId="13767" xr:uid="{00000000-0005-0000-0000-0000FB9B0000}"/>
    <cellStyle name="planilhas 13" xfId="2521" xr:uid="{00000000-0005-0000-0000-0000FC9B0000}"/>
    <cellStyle name="planilhas 13 2" xfId="13768" xr:uid="{00000000-0005-0000-0000-0000FD9B0000}"/>
    <cellStyle name="planilhas 13 2 2" xfId="13769" xr:uid="{00000000-0005-0000-0000-0000FE9B0000}"/>
    <cellStyle name="planilhas 13 3" xfId="13770" xr:uid="{00000000-0005-0000-0000-0000FF9B0000}"/>
    <cellStyle name="planilhas 13 4" xfId="13771" xr:uid="{00000000-0005-0000-0000-0000009C0000}"/>
    <cellStyle name="planilhas 13 5" xfId="13772" xr:uid="{00000000-0005-0000-0000-0000019C0000}"/>
    <cellStyle name="planilhas 13 6" xfId="13773" xr:uid="{00000000-0005-0000-0000-0000029C0000}"/>
    <cellStyle name="planilhas 13 7" xfId="13774" xr:uid="{00000000-0005-0000-0000-0000039C0000}"/>
    <cellStyle name="planilhas 13 8" xfId="13775" xr:uid="{00000000-0005-0000-0000-0000049C0000}"/>
    <cellStyle name="planilhas 14" xfId="2522" xr:uid="{00000000-0005-0000-0000-0000059C0000}"/>
    <cellStyle name="planilhas 14 2" xfId="13776" xr:uid="{00000000-0005-0000-0000-0000069C0000}"/>
    <cellStyle name="planilhas 14 2 2" xfId="13777" xr:uid="{00000000-0005-0000-0000-0000079C0000}"/>
    <cellStyle name="planilhas 14 3" xfId="13778" xr:uid="{00000000-0005-0000-0000-0000089C0000}"/>
    <cellStyle name="planilhas 14 4" xfId="13779" xr:uid="{00000000-0005-0000-0000-0000099C0000}"/>
    <cellStyle name="planilhas 14 5" xfId="13780" xr:uid="{00000000-0005-0000-0000-00000A9C0000}"/>
    <cellStyle name="planilhas 14 6" xfId="13781" xr:uid="{00000000-0005-0000-0000-00000B9C0000}"/>
    <cellStyle name="planilhas 14 7" xfId="13782" xr:uid="{00000000-0005-0000-0000-00000C9C0000}"/>
    <cellStyle name="planilhas 14 8" xfId="13783" xr:uid="{00000000-0005-0000-0000-00000D9C0000}"/>
    <cellStyle name="planilhas 15" xfId="2523" xr:uid="{00000000-0005-0000-0000-00000E9C0000}"/>
    <cellStyle name="planilhas 15 2" xfId="13784" xr:uid="{00000000-0005-0000-0000-00000F9C0000}"/>
    <cellStyle name="planilhas 15 2 2" xfId="13785" xr:uid="{00000000-0005-0000-0000-0000109C0000}"/>
    <cellStyle name="planilhas 15 3" xfId="13786" xr:uid="{00000000-0005-0000-0000-0000119C0000}"/>
    <cellStyle name="planilhas 15 4" xfId="13787" xr:uid="{00000000-0005-0000-0000-0000129C0000}"/>
    <cellStyle name="planilhas 15 5" xfId="13788" xr:uid="{00000000-0005-0000-0000-0000139C0000}"/>
    <cellStyle name="planilhas 15 6" xfId="13789" xr:uid="{00000000-0005-0000-0000-0000149C0000}"/>
    <cellStyle name="planilhas 15 7" xfId="13790" xr:uid="{00000000-0005-0000-0000-0000159C0000}"/>
    <cellStyle name="planilhas 15 8" xfId="13791" xr:uid="{00000000-0005-0000-0000-0000169C0000}"/>
    <cellStyle name="planilhas 16" xfId="2524" xr:uid="{00000000-0005-0000-0000-0000179C0000}"/>
    <cellStyle name="planilhas 16 2" xfId="13792" xr:uid="{00000000-0005-0000-0000-0000189C0000}"/>
    <cellStyle name="planilhas 16 2 2" xfId="13793" xr:uid="{00000000-0005-0000-0000-0000199C0000}"/>
    <cellStyle name="planilhas 16 3" xfId="13794" xr:uid="{00000000-0005-0000-0000-00001A9C0000}"/>
    <cellStyle name="planilhas 16 4" xfId="13795" xr:uid="{00000000-0005-0000-0000-00001B9C0000}"/>
    <cellStyle name="planilhas 16 5" xfId="13796" xr:uid="{00000000-0005-0000-0000-00001C9C0000}"/>
    <cellStyle name="planilhas 16 6" xfId="13797" xr:uid="{00000000-0005-0000-0000-00001D9C0000}"/>
    <cellStyle name="planilhas 16 7" xfId="13798" xr:uid="{00000000-0005-0000-0000-00001E9C0000}"/>
    <cellStyle name="planilhas 16 8" xfId="13799" xr:uid="{00000000-0005-0000-0000-00001F9C0000}"/>
    <cellStyle name="planilhas 17" xfId="2525" xr:uid="{00000000-0005-0000-0000-0000209C0000}"/>
    <cellStyle name="planilhas 17 2" xfId="13800" xr:uid="{00000000-0005-0000-0000-0000219C0000}"/>
    <cellStyle name="planilhas 17 2 2" xfId="13801" xr:uid="{00000000-0005-0000-0000-0000229C0000}"/>
    <cellStyle name="planilhas 17 3" xfId="13802" xr:uid="{00000000-0005-0000-0000-0000239C0000}"/>
    <cellStyle name="planilhas 17 4" xfId="13803" xr:uid="{00000000-0005-0000-0000-0000249C0000}"/>
    <cellStyle name="planilhas 17 5" xfId="13804" xr:uid="{00000000-0005-0000-0000-0000259C0000}"/>
    <cellStyle name="planilhas 17 6" xfId="13805" xr:uid="{00000000-0005-0000-0000-0000269C0000}"/>
    <cellStyle name="planilhas 17 7" xfId="13806" xr:uid="{00000000-0005-0000-0000-0000279C0000}"/>
    <cellStyle name="planilhas 17 8" xfId="13807" xr:uid="{00000000-0005-0000-0000-0000289C0000}"/>
    <cellStyle name="planilhas 18" xfId="2526" xr:uid="{00000000-0005-0000-0000-0000299C0000}"/>
    <cellStyle name="planilhas 18 2" xfId="13808" xr:uid="{00000000-0005-0000-0000-00002A9C0000}"/>
    <cellStyle name="planilhas 18 2 2" xfId="13809" xr:uid="{00000000-0005-0000-0000-00002B9C0000}"/>
    <cellStyle name="planilhas 18 3" xfId="13810" xr:uid="{00000000-0005-0000-0000-00002C9C0000}"/>
    <cellStyle name="planilhas 18 4" xfId="13811" xr:uid="{00000000-0005-0000-0000-00002D9C0000}"/>
    <cellStyle name="planilhas 18 5" xfId="13812" xr:uid="{00000000-0005-0000-0000-00002E9C0000}"/>
    <cellStyle name="planilhas 18 6" xfId="13813" xr:uid="{00000000-0005-0000-0000-00002F9C0000}"/>
    <cellStyle name="planilhas 18 7" xfId="13814" xr:uid="{00000000-0005-0000-0000-0000309C0000}"/>
    <cellStyle name="planilhas 18 8" xfId="13815" xr:uid="{00000000-0005-0000-0000-0000319C0000}"/>
    <cellStyle name="planilhas 19" xfId="2527" xr:uid="{00000000-0005-0000-0000-0000329C0000}"/>
    <cellStyle name="planilhas 2" xfId="2528" xr:uid="{00000000-0005-0000-0000-0000339C0000}"/>
    <cellStyle name="planilhas 2 10" xfId="13816" xr:uid="{00000000-0005-0000-0000-0000349C0000}"/>
    <cellStyle name="planilhas 2 10 2" xfId="13817" xr:uid="{00000000-0005-0000-0000-0000359C0000}"/>
    <cellStyle name="planilhas 2 10 2 2" xfId="13818" xr:uid="{00000000-0005-0000-0000-0000369C0000}"/>
    <cellStyle name="planilhas 2 10 3" xfId="13819" xr:uid="{00000000-0005-0000-0000-0000379C0000}"/>
    <cellStyle name="planilhas 2 10 4" xfId="13820" xr:uid="{00000000-0005-0000-0000-0000389C0000}"/>
    <cellStyle name="planilhas 2 10 5" xfId="13821" xr:uid="{00000000-0005-0000-0000-0000399C0000}"/>
    <cellStyle name="planilhas 2 10 6" xfId="13822" xr:uid="{00000000-0005-0000-0000-00003A9C0000}"/>
    <cellStyle name="planilhas 2 10 7" xfId="13823" xr:uid="{00000000-0005-0000-0000-00003B9C0000}"/>
    <cellStyle name="planilhas 2 10 8" xfId="13824" xr:uid="{00000000-0005-0000-0000-00003C9C0000}"/>
    <cellStyle name="planilhas 2 11" xfId="13825" xr:uid="{00000000-0005-0000-0000-00003D9C0000}"/>
    <cellStyle name="planilhas 2 2" xfId="13826" xr:uid="{00000000-0005-0000-0000-00003E9C0000}"/>
    <cellStyle name="planilhas 2 2 2" xfId="13827" xr:uid="{00000000-0005-0000-0000-00003F9C0000}"/>
    <cellStyle name="planilhas 2 2 2 2" xfId="13828" xr:uid="{00000000-0005-0000-0000-0000409C0000}"/>
    <cellStyle name="planilhas 2 2 3" xfId="13829" xr:uid="{00000000-0005-0000-0000-0000419C0000}"/>
    <cellStyle name="planilhas 2 2 4" xfId="13830" xr:uid="{00000000-0005-0000-0000-0000429C0000}"/>
    <cellStyle name="planilhas 2 2 5" xfId="13831" xr:uid="{00000000-0005-0000-0000-0000439C0000}"/>
    <cellStyle name="planilhas 2 2 6" xfId="13832" xr:uid="{00000000-0005-0000-0000-0000449C0000}"/>
    <cellStyle name="planilhas 2 2 7" xfId="13833" xr:uid="{00000000-0005-0000-0000-0000459C0000}"/>
    <cellStyle name="planilhas 2 2 8" xfId="13834" xr:uid="{00000000-0005-0000-0000-0000469C0000}"/>
    <cellStyle name="planilhas 2 3" xfId="13835" xr:uid="{00000000-0005-0000-0000-0000479C0000}"/>
    <cellStyle name="planilhas 2 3 2" xfId="13836" xr:uid="{00000000-0005-0000-0000-0000489C0000}"/>
    <cellStyle name="planilhas 2 3 2 2" xfId="13837" xr:uid="{00000000-0005-0000-0000-0000499C0000}"/>
    <cellStyle name="planilhas 2 3 3" xfId="13838" xr:uid="{00000000-0005-0000-0000-00004A9C0000}"/>
    <cellStyle name="planilhas 2 3 4" xfId="13839" xr:uid="{00000000-0005-0000-0000-00004B9C0000}"/>
    <cellStyle name="planilhas 2 3 5" xfId="13840" xr:uid="{00000000-0005-0000-0000-00004C9C0000}"/>
    <cellStyle name="planilhas 2 3 6" xfId="13841" xr:uid="{00000000-0005-0000-0000-00004D9C0000}"/>
    <cellStyle name="planilhas 2 3 7" xfId="13842" xr:uid="{00000000-0005-0000-0000-00004E9C0000}"/>
    <cellStyle name="planilhas 2 3 8" xfId="13843" xr:uid="{00000000-0005-0000-0000-00004F9C0000}"/>
    <cellStyle name="planilhas 2 4" xfId="13844" xr:uid="{00000000-0005-0000-0000-0000509C0000}"/>
    <cellStyle name="planilhas 2 4 2" xfId="13845" xr:uid="{00000000-0005-0000-0000-0000519C0000}"/>
    <cellStyle name="planilhas 2 4 2 2" xfId="13846" xr:uid="{00000000-0005-0000-0000-0000529C0000}"/>
    <cellStyle name="planilhas 2 4 3" xfId="13847" xr:uid="{00000000-0005-0000-0000-0000539C0000}"/>
    <cellStyle name="planilhas 2 4 4" xfId="13848" xr:uid="{00000000-0005-0000-0000-0000549C0000}"/>
    <cellStyle name="planilhas 2 4 5" xfId="13849" xr:uid="{00000000-0005-0000-0000-0000559C0000}"/>
    <cellStyle name="planilhas 2 4 6" xfId="13850" xr:uid="{00000000-0005-0000-0000-0000569C0000}"/>
    <cellStyle name="planilhas 2 4 7" xfId="13851" xr:uid="{00000000-0005-0000-0000-0000579C0000}"/>
    <cellStyle name="planilhas 2 4 8" xfId="13852" xr:uid="{00000000-0005-0000-0000-0000589C0000}"/>
    <cellStyle name="planilhas 2 5" xfId="13853" xr:uid="{00000000-0005-0000-0000-0000599C0000}"/>
    <cellStyle name="planilhas 2 5 2" xfId="13854" xr:uid="{00000000-0005-0000-0000-00005A9C0000}"/>
    <cellStyle name="planilhas 2 5 2 2" xfId="13855" xr:uid="{00000000-0005-0000-0000-00005B9C0000}"/>
    <cellStyle name="planilhas 2 5 3" xfId="13856" xr:uid="{00000000-0005-0000-0000-00005C9C0000}"/>
    <cellStyle name="planilhas 2 5 4" xfId="13857" xr:uid="{00000000-0005-0000-0000-00005D9C0000}"/>
    <cellStyle name="planilhas 2 5 5" xfId="13858" xr:uid="{00000000-0005-0000-0000-00005E9C0000}"/>
    <cellStyle name="planilhas 2 5 6" xfId="13859" xr:uid="{00000000-0005-0000-0000-00005F9C0000}"/>
    <cellStyle name="planilhas 2 5 7" xfId="13860" xr:uid="{00000000-0005-0000-0000-0000609C0000}"/>
    <cellStyle name="planilhas 2 5 8" xfId="13861" xr:uid="{00000000-0005-0000-0000-0000619C0000}"/>
    <cellStyle name="planilhas 2 6" xfId="13862" xr:uid="{00000000-0005-0000-0000-0000629C0000}"/>
    <cellStyle name="planilhas 2 6 2" xfId="13863" xr:uid="{00000000-0005-0000-0000-0000639C0000}"/>
    <cellStyle name="planilhas 2 6 2 2" xfId="13864" xr:uid="{00000000-0005-0000-0000-0000649C0000}"/>
    <cellStyle name="planilhas 2 6 3" xfId="13865" xr:uid="{00000000-0005-0000-0000-0000659C0000}"/>
    <cellStyle name="planilhas 2 6 4" xfId="13866" xr:uid="{00000000-0005-0000-0000-0000669C0000}"/>
    <cellStyle name="planilhas 2 6 5" xfId="13867" xr:uid="{00000000-0005-0000-0000-0000679C0000}"/>
    <cellStyle name="planilhas 2 6 6" xfId="13868" xr:uid="{00000000-0005-0000-0000-0000689C0000}"/>
    <cellStyle name="planilhas 2 6 7" xfId="13869" xr:uid="{00000000-0005-0000-0000-0000699C0000}"/>
    <cellStyle name="planilhas 2 6 8" xfId="13870" xr:uid="{00000000-0005-0000-0000-00006A9C0000}"/>
    <cellStyle name="planilhas 2 7" xfId="13871" xr:uid="{00000000-0005-0000-0000-00006B9C0000}"/>
    <cellStyle name="planilhas 2 7 2" xfId="13872" xr:uid="{00000000-0005-0000-0000-00006C9C0000}"/>
    <cellStyle name="planilhas 2 7 2 2" xfId="13873" xr:uid="{00000000-0005-0000-0000-00006D9C0000}"/>
    <cellStyle name="planilhas 2 7 3" xfId="13874" xr:uid="{00000000-0005-0000-0000-00006E9C0000}"/>
    <cellStyle name="planilhas 2 7 4" xfId="13875" xr:uid="{00000000-0005-0000-0000-00006F9C0000}"/>
    <cellStyle name="planilhas 2 7 5" xfId="13876" xr:uid="{00000000-0005-0000-0000-0000709C0000}"/>
    <cellStyle name="planilhas 2 7 6" xfId="13877" xr:uid="{00000000-0005-0000-0000-0000719C0000}"/>
    <cellStyle name="planilhas 2 7 7" xfId="13878" xr:uid="{00000000-0005-0000-0000-0000729C0000}"/>
    <cellStyle name="planilhas 2 7 8" xfId="13879" xr:uid="{00000000-0005-0000-0000-0000739C0000}"/>
    <cellStyle name="planilhas 2 8" xfId="13880" xr:uid="{00000000-0005-0000-0000-0000749C0000}"/>
    <cellStyle name="planilhas 2 8 2" xfId="13881" xr:uid="{00000000-0005-0000-0000-0000759C0000}"/>
    <cellStyle name="planilhas 2 8 2 2" xfId="13882" xr:uid="{00000000-0005-0000-0000-0000769C0000}"/>
    <cellStyle name="planilhas 2 8 3" xfId="13883" xr:uid="{00000000-0005-0000-0000-0000779C0000}"/>
    <cellStyle name="planilhas 2 8 4" xfId="13884" xr:uid="{00000000-0005-0000-0000-0000789C0000}"/>
    <cellStyle name="planilhas 2 8 5" xfId="13885" xr:uid="{00000000-0005-0000-0000-0000799C0000}"/>
    <cellStyle name="planilhas 2 8 6" xfId="13886" xr:uid="{00000000-0005-0000-0000-00007A9C0000}"/>
    <cellStyle name="planilhas 2 8 7" xfId="13887" xr:uid="{00000000-0005-0000-0000-00007B9C0000}"/>
    <cellStyle name="planilhas 2 8 8" xfId="13888" xr:uid="{00000000-0005-0000-0000-00007C9C0000}"/>
    <cellStyle name="planilhas 2 9" xfId="13889" xr:uid="{00000000-0005-0000-0000-00007D9C0000}"/>
    <cellStyle name="planilhas 2 9 2" xfId="13890" xr:uid="{00000000-0005-0000-0000-00007E9C0000}"/>
    <cellStyle name="planilhas 2 9 2 2" xfId="13891" xr:uid="{00000000-0005-0000-0000-00007F9C0000}"/>
    <cellStyle name="planilhas 2 9 3" xfId="13892" xr:uid="{00000000-0005-0000-0000-0000809C0000}"/>
    <cellStyle name="planilhas 2 9 4" xfId="13893" xr:uid="{00000000-0005-0000-0000-0000819C0000}"/>
    <cellStyle name="planilhas 2 9 5" xfId="13894" xr:uid="{00000000-0005-0000-0000-0000829C0000}"/>
    <cellStyle name="planilhas 2 9 6" xfId="13895" xr:uid="{00000000-0005-0000-0000-0000839C0000}"/>
    <cellStyle name="planilhas 2 9 7" xfId="13896" xr:uid="{00000000-0005-0000-0000-0000849C0000}"/>
    <cellStyle name="planilhas 2 9 8" xfId="13897" xr:uid="{00000000-0005-0000-0000-0000859C0000}"/>
    <cellStyle name="planilhas 20" xfId="2529" xr:uid="{00000000-0005-0000-0000-0000869C0000}"/>
    <cellStyle name="planilhas 21" xfId="2530" xr:uid="{00000000-0005-0000-0000-0000879C0000}"/>
    <cellStyle name="planilhas 22" xfId="2531" xr:uid="{00000000-0005-0000-0000-0000889C0000}"/>
    <cellStyle name="planilhas 23" xfId="2532" xr:uid="{00000000-0005-0000-0000-0000899C0000}"/>
    <cellStyle name="planilhas 24" xfId="13898" xr:uid="{00000000-0005-0000-0000-00008A9C0000}"/>
    <cellStyle name="planilhas 25" xfId="13899" xr:uid="{00000000-0005-0000-0000-00008B9C0000}"/>
    <cellStyle name="planilhas 25 2" xfId="13900" xr:uid="{00000000-0005-0000-0000-00008C9C0000}"/>
    <cellStyle name="planilhas 26" xfId="13901" xr:uid="{00000000-0005-0000-0000-00008D9C0000}"/>
    <cellStyle name="planilhas 3" xfId="2533" xr:uid="{00000000-0005-0000-0000-00008E9C0000}"/>
    <cellStyle name="planilhas 3 10" xfId="13902" xr:uid="{00000000-0005-0000-0000-00008F9C0000}"/>
    <cellStyle name="planilhas 3 10 2" xfId="13903" xr:uid="{00000000-0005-0000-0000-0000909C0000}"/>
    <cellStyle name="planilhas 3 10 2 2" xfId="13904" xr:uid="{00000000-0005-0000-0000-0000919C0000}"/>
    <cellStyle name="planilhas 3 10 3" xfId="13905" xr:uid="{00000000-0005-0000-0000-0000929C0000}"/>
    <cellStyle name="planilhas 3 10 4" xfId="13906" xr:uid="{00000000-0005-0000-0000-0000939C0000}"/>
    <cellStyle name="planilhas 3 10 5" xfId="13907" xr:uid="{00000000-0005-0000-0000-0000949C0000}"/>
    <cellStyle name="planilhas 3 10 6" xfId="13908" xr:uid="{00000000-0005-0000-0000-0000959C0000}"/>
    <cellStyle name="planilhas 3 10 7" xfId="13909" xr:uid="{00000000-0005-0000-0000-0000969C0000}"/>
    <cellStyle name="planilhas 3 10 8" xfId="13910" xr:uid="{00000000-0005-0000-0000-0000979C0000}"/>
    <cellStyle name="planilhas 3 11" xfId="13911" xr:uid="{00000000-0005-0000-0000-0000989C0000}"/>
    <cellStyle name="planilhas 3 2" xfId="13912" xr:uid="{00000000-0005-0000-0000-0000999C0000}"/>
    <cellStyle name="planilhas 3 2 2" xfId="13913" xr:uid="{00000000-0005-0000-0000-00009A9C0000}"/>
    <cellStyle name="planilhas 3 2 2 2" xfId="13914" xr:uid="{00000000-0005-0000-0000-00009B9C0000}"/>
    <cellStyle name="planilhas 3 2 3" xfId="13915" xr:uid="{00000000-0005-0000-0000-00009C9C0000}"/>
    <cellStyle name="planilhas 3 2 4" xfId="13916" xr:uid="{00000000-0005-0000-0000-00009D9C0000}"/>
    <cellStyle name="planilhas 3 2 5" xfId="13917" xr:uid="{00000000-0005-0000-0000-00009E9C0000}"/>
    <cellStyle name="planilhas 3 2 6" xfId="13918" xr:uid="{00000000-0005-0000-0000-00009F9C0000}"/>
    <cellStyle name="planilhas 3 2 7" xfId="13919" xr:uid="{00000000-0005-0000-0000-0000A09C0000}"/>
    <cellStyle name="planilhas 3 2 8" xfId="13920" xr:uid="{00000000-0005-0000-0000-0000A19C0000}"/>
    <cellStyle name="planilhas 3 3" xfId="13921" xr:uid="{00000000-0005-0000-0000-0000A29C0000}"/>
    <cellStyle name="planilhas 3 3 2" xfId="13922" xr:uid="{00000000-0005-0000-0000-0000A39C0000}"/>
    <cellStyle name="planilhas 3 3 2 2" xfId="13923" xr:uid="{00000000-0005-0000-0000-0000A49C0000}"/>
    <cellStyle name="planilhas 3 3 3" xfId="13924" xr:uid="{00000000-0005-0000-0000-0000A59C0000}"/>
    <cellStyle name="planilhas 3 3 4" xfId="13925" xr:uid="{00000000-0005-0000-0000-0000A69C0000}"/>
    <cellStyle name="planilhas 3 3 5" xfId="13926" xr:uid="{00000000-0005-0000-0000-0000A79C0000}"/>
    <cellStyle name="planilhas 3 3 6" xfId="13927" xr:uid="{00000000-0005-0000-0000-0000A89C0000}"/>
    <cellStyle name="planilhas 3 3 7" xfId="13928" xr:uid="{00000000-0005-0000-0000-0000A99C0000}"/>
    <cellStyle name="planilhas 3 3 8" xfId="13929" xr:uid="{00000000-0005-0000-0000-0000AA9C0000}"/>
    <cellStyle name="planilhas 3 4" xfId="13930" xr:uid="{00000000-0005-0000-0000-0000AB9C0000}"/>
    <cellStyle name="planilhas 3 4 2" xfId="13931" xr:uid="{00000000-0005-0000-0000-0000AC9C0000}"/>
    <cellStyle name="planilhas 3 4 2 2" xfId="13932" xr:uid="{00000000-0005-0000-0000-0000AD9C0000}"/>
    <cellStyle name="planilhas 3 4 3" xfId="13933" xr:uid="{00000000-0005-0000-0000-0000AE9C0000}"/>
    <cellStyle name="planilhas 3 4 4" xfId="13934" xr:uid="{00000000-0005-0000-0000-0000AF9C0000}"/>
    <cellStyle name="planilhas 3 4 5" xfId="13935" xr:uid="{00000000-0005-0000-0000-0000B09C0000}"/>
    <cellStyle name="planilhas 3 4 6" xfId="13936" xr:uid="{00000000-0005-0000-0000-0000B19C0000}"/>
    <cellStyle name="planilhas 3 4 7" xfId="13937" xr:uid="{00000000-0005-0000-0000-0000B29C0000}"/>
    <cellStyle name="planilhas 3 4 8" xfId="13938" xr:uid="{00000000-0005-0000-0000-0000B39C0000}"/>
    <cellStyle name="planilhas 3 5" xfId="13939" xr:uid="{00000000-0005-0000-0000-0000B49C0000}"/>
    <cellStyle name="planilhas 3 5 2" xfId="13940" xr:uid="{00000000-0005-0000-0000-0000B59C0000}"/>
    <cellStyle name="planilhas 3 5 2 2" xfId="13941" xr:uid="{00000000-0005-0000-0000-0000B69C0000}"/>
    <cellStyle name="planilhas 3 5 3" xfId="13942" xr:uid="{00000000-0005-0000-0000-0000B79C0000}"/>
    <cellStyle name="planilhas 3 5 4" xfId="13943" xr:uid="{00000000-0005-0000-0000-0000B89C0000}"/>
    <cellStyle name="planilhas 3 5 5" xfId="13944" xr:uid="{00000000-0005-0000-0000-0000B99C0000}"/>
    <cellStyle name="planilhas 3 5 6" xfId="13945" xr:uid="{00000000-0005-0000-0000-0000BA9C0000}"/>
    <cellStyle name="planilhas 3 5 7" xfId="13946" xr:uid="{00000000-0005-0000-0000-0000BB9C0000}"/>
    <cellStyle name="planilhas 3 5 8" xfId="13947" xr:uid="{00000000-0005-0000-0000-0000BC9C0000}"/>
    <cellStyle name="planilhas 3 6" xfId="13948" xr:uid="{00000000-0005-0000-0000-0000BD9C0000}"/>
    <cellStyle name="planilhas 3 6 2" xfId="13949" xr:uid="{00000000-0005-0000-0000-0000BE9C0000}"/>
    <cellStyle name="planilhas 3 6 2 2" xfId="13950" xr:uid="{00000000-0005-0000-0000-0000BF9C0000}"/>
    <cellStyle name="planilhas 3 6 3" xfId="13951" xr:uid="{00000000-0005-0000-0000-0000C09C0000}"/>
    <cellStyle name="planilhas 3 6 4" xfId="13952" xr:uid="{00000000-0005-0000-0000-0000C19C0000}"/>
    <cellStyle name="planilhas 3 6 5" xfId="13953" xr:uid="{00000000-0005-0000-0000-0000C29C0000}"/>
    <cellStyle name="planilhas 3 6 6" xfId="13954" xr:uid="{00000000-0005-0000-0000-0000C39C0000}"/>
    <cellStyle name="planilhas 3 6 7" xfId="13955" xr:uid="{00000000-0005-0000-0000-0000C49C0000}"/>
    <cellStyle name="planilhas 3 6 8" xfId="13956" xr:uid="{00000000-0005-0000-0000-0000C59C0000}"/>
    <cellStyle name="planilhas 3 7" xfId="13957" xr:uid="{00000000-0005-0000-0000-0000C69C0000}"/>
    <cellStyle name="planilhas 3 7 2" xfId="13958" xr:uid="{00000000-0005-0000-0000-0000C79C0000}"/>
    <cellStyle name="planilhas 3 7 2 2" xfId="13959" xr:uid="{00000000-0005-0000-0000-0000C89C0000}"/>
    <cellStyle name="planilhas 3 7 3" xfId="13960" xr:uid="{00000000-0005-0000-0000-0000C99C0000}"/>
    <cellStyle name="planilhas 3 7 4" xfId="13961" xr:uid="{00000000-0005-0000-0000-0000CA9C0000}"/>
    <cellStyle name="planilhas 3 7 5" xfId="13962" xr:uid="{00000000-0005-0000-0000-0000CB9C0000}"/>
    <cellStyle name="planilhas 3 7 6" xfId="13963" xr:uid="{00000000-0005-0000-0000-0000CC9C0000}"/>
    <cellStyle name="planilhas 3 7 7" xfId="13964" xr:uid="{00000000-0005-0000-0000-0000CD9C0000}"/>
    <cellStyle name="planilhas 3 7 8" xfId="13965" xr:uid="{00000000-0005-0000-0000-0000CE9C0000}"/>
    <cellStyle name="planilhas 3 8" xfId="13966" xr:uid="{00000000-0005-0000-0000-0000CF9C0000}"/>
    <cellStyle name="planilhas 3 8 2" xfId="13967" xr:uid="{00000000-0005-0000-0000-0000D09C0000}"/>
    <cellStyle name="planilhas 3 8 2 2" xfId="13968" xr:uid="{00000000-0005-0000-0000-0000D19C0000}"/>
    <cellStyle name="planilhas 3 8 3" xfId="13969" xr:uid="{00000000-0005-0000-0000-0000D29C0000}"/>
    <cellStyle name="planilhas 3 8 4" xfId="13970" xr:uid="{00000000-0005-0000-0000-0000D39C0000}"/>
    <cellStyle name="planilhas 3 8 5" xfId="13971" xr:uid="{00000000-0005-0000-0000-0000D49C0000}"/>
    <cellStyle name="planilhas 3 8 6" xfId="13972" xr:uid="{00000000-0005-0000-0000-0000D59C0000}"/>
    <cellStyle name="planilhas 3 8 7" xfId="13973" xr:uid="{00000000-0005-0000-0000-0000D69C0000}"/>
    <cellStyle name="planilhas 3 8 8" xfId="13974" xr:uid="{00000000-0005-0000-0000-0000D79C0000}"/>
    <cellStyle name="planilhas 3 9" xfId="13975" xr:uid="{00000000-0005-0000-0000-0000D89C0000}"/>
    <cellStyle name="planilhas 3 9 2" xfId="13976" xr:uid="{00000000-0005-0000-0000-0000D99C0000}"/>
    <cellStyle name="planilhas 3 9 2 2" xfId="13977" xr:uid="{00000000-0005-0000-0000-0000DA9C0000}"/>
    <cellStyle name="planilhas 3 9 3" xfId="13978" xr:uid="{00000000-0005-0000-0000-0000DB9C0000}"/>
    <cellStyle name="planilhas 3 9 4" xfId="13979" xr:uid="{00000000-0005-0000-0000-0000DC9C0000}"/>
    <cellStyle name="planilhas 3 9 5" xfId="13980" xr:uid="{00000000-0005-0000-0000-0000DD9C0000}"/>
    <cellStyle name="planilhas 3 9 6" xfId="13981" xr:uid="{00000000-0005-0000-0000-0000DE9C0000}"/>
    <cellStyle name="planilhas 3 9 7" xfId="13982" xr:uid="{00000000-0005-0000-0000-0000DF9C0000}"/>
    <cellStyle name="planilhas 3 9 8" xfId="13983" xr:uid="{00000000-0005-0000-0000-0000E09C0000}"/>
    <cellStyle name="planilhas 4" xfId="2534" xr:uid="{00000000-0005-0000-0000-0000E19C0000}"/>
    <cellStyle name="planilhas 4 10" xfId="13984" xr:uid="{00000000-0005-0000-0000-0000E29C0000}"/>
    <cellStyle name="planilhas 4 10 2" xfId="13985" xr:uid="{00000000-0005-0000-0000-0000E39C0000}"/>
    <cellStyle name="planilhas 4 10 2 2" xfId="13986" xr:uid="{00000000-0005-0000-0000-0000E49C0000}"/>
    <cellStyle name="planilhas 4 10 3" xfId="13987" xr:uid="{00000000-0005-0000-0000-0000E59C0000}"/>
    <cellStyle name="planilhas 4 10 4" xfId="13988" xr:uid="{00000000-0005-0000-0000-0000E69C0000}"/>
    <cellStyle name="planilhas 4 10 5" xfId="13989" xr:uid="{00000000-0005-0000-0000-0000E79C0000}"/>
    <cellStyle name="planilhas 4 10 6" xfId="13990" xr:uid="{00000000-0005-0000-0000-0000E89C0000}"/>
    <cellStyle name="planilhas 4 10 7" xfId="13991" xr:uid="{00000000-0005-0000-0000-0000E99C0000}"/>
    <cellStyle name="planilhas 4 10 8" xfId="13992" xr:uid="{00000000-0005-0000-0000-0000EA9C0000}"/>
    <cellStyle name="planilhas 4 11" xfId="13993" xr:uid="{00000000-0005-0000-0000-0000EB9C0000}"/>
    <cellStyle name="planilhas 4 2" xfId="13994" xr:uid="{00000000-0005-0000-0000-0000EC9C0000}"/>
    <cellStyle name="planilhas 4 2 2" xfId="13995" xr:uid="{00000000-0005-0000-0000-0000ED9C0000}"/>
    <cellStyle name="planilhas 4 2 2 2" xfId="13996" xr:uid="{00000000-0005-0000-0000-0000EE9C0000}"/>
    <cellStyle name="planilhas 4 2 3" xfId="13997" xr:uid="{00000000-0005-0000-0000-0000EF9C0000}"/>
    <cellStyle name="planilhas 4 2 4" xfId="13998" xr:uid="{00000000-0005-0000-0000-0000F09C0000}"/>
    <cellStyle name="planilhas 4 2 5" xfId="13999" xr:uid="{00000000-0005-0000-0000-0000F19C0000}"/>
    <cellStyle name="planilhas 4 2 6" xfId="14000" xr:uid="{00000000-0005-0000-0000-0000F29C0000}"/>
    <cellStyle name="planilhas 4 2 7" xfId="14001" xr:uid="{00000000-0005-0000-0000-0000F39C0000}"/>
    <cellStyle name="planilhas 4 2 8" xfId="14002" xr:uid="{00000000-0005-0000-0000-0000F49C0000}"/>
    <cellStyle name="planilhas 4 3" xfId="14003" xr:uid="{00000000-0005-0000-0000-0000F59C0000}"/>
    <cellStyle name="planilhas 4 3 2" xfId="14004" xr:uid="{00000000-0005-0000-0000-0000F69C0000}"/>
    <cellStyle name="planilhas 4 3 2 2" xfId="14005" xr:uid="{00000000-0005-0000-0000-0000F79C0000}"/>
    <cellStyle name="planilhas 4 3 3" xfId="14006" xr:uid="{00000000-0005-0000-0000-0000F89C0000}"/>
    <cellStyle name="planilhas 4 3 4" xfId="14007" xr:uid="{00000000-0005-0000-0000-0000F99C0000}"/>
    <cellStyle name="planilhas 4 3 5" xfId="14008" xr:uid="{00000000-0005-0000-0000-0000FA9C0000}"/>
    <cellStyle name="planilhas 4 3 6" xfId="14009" xr:uid="{00000000-0005-0000-0000-0000FB9C0000}"/>
    <cellStyle name="planilhas 4 3 7" xfId="14010" xr:uid="{00000000-0005-0000-0000-0000FC9C0000}"/>
    <cellStyle name="planilhas 4 3 8" xfId="14011" xr:uid="{00000000-0005-0000-0000-0000FD9C0000}"/>
    <cellStyle name="planilhas 4 4" xfId="14012" xr:uid="{00000000-0005-0000-0000-0000FE9C0000}"/>
    <cellStyle name="planilhas 4 4 2" xfId="14013" xr:uid="{00000000-0005-0000-0000-0000FF9C0000}"/>
    <cellStyle name="planilhas 4 4 2 2" xfId="14014" xr:uid="{00000000-0005-0000-0000-0000009D0000}"/>
    <cellStyle name="planilhas 4 4 3" xfId="14015" xr:uid="{00000000-0005-0000-0000-0000019D0000}"/>
    <cellStyle name="planilhas 4 4 4" xfId="14016" xr:uid="{00000000-0005-0000-0000-0000029D0000}"/>
    <cellStyle name="planilhas 4 4 5" xfId="14017" xr:uid="{00000000-0005-0000-0000-0000039D0000}"/>
    <cellStyle name="planilhas 4 4 6" xfId="14018" xr:uid="{00000000-0005-0000-0000-0000049D0000}"/>
    <cellStyle name="planilhas 4 4 7" xfId="14019" xr:uid="{00000000-0005-0000-0000-0000059D0000}"/>
    <cellStyle name="planilhas 4 4 8" xfId="14020" xr:uid="{00000000-0005-0000-0000-0000069D0000}"/>
    <cellStyle name="planilhas 4 5" xfId="14021" xr:uid="{00000000-0005-0000-0000-0000079D0000}"/>
    <cellStyle name="planilhas 4 5 2" xfId="14022" xr:uid="{00000000-0005-0000-0000-0000089D0000}"/>
    <cellStyle name="planilhas 4 5 2 2" xfId="14023" xr:uid="{00000000-0005-0000-0000-0000099D0000}"/>
    <cellStyle name="planilhas 4 5 3" xfId="14024" xr:uid="{00000000-0005-0000-0000-00000A9D0000}"/>
    <cellStyle name="planilhas 4 5 4" xfId="14025" xr:uid="{00000000-0005-0000-0000-00000B9D0000}"/>
    <cellStyle name="planilhas 4 5 5" xfId="14026" xr:uid="{00000000-0005-0000-0000-00000C9D0000}"/>
    <cellStyle name="planilhas 4 5 6" xfId="14027" xr:uid="{00000000-0005-0000-0000-00000D9D0000}"/>
    <cellStyle name="planilhas 4 5 7" xfId="14028" xr:uid="{00000000-0005-0000-0000-00000E9D0000}"/>
    <cellStyle name="planilhas 4 5 8" xfId="14029" xr:uid="{00000000-0005-0000-0000-00000F9D0000}"/>
    <cellStyle name="planilhas 4 6" xfId="14030" xr:uid="{00000000-0005-0000-0000-0000109D0000}"/>
    <cellStyle name="planilhas 4 6 2" xfId="14031" xr:uid="{00000000-0005-0000-0000-0000119D0000}"/>
    <cellStyle name="planilhas 4 6 2 2" xfId="14032" xr:uid="{00000000-0005-0000-0000-0000129D0000}"/>
    <cellStyle name="planilhas 4 6 3" xfId="14033" xr:uid="{00000000-0005-0000-0000-0000139D0000}"/>
    <cellStyle name="planilhas 4 6 4" xfId="14034" xr:uid="{00000000-0005-0000-0000-0000149D0000}"/>
    <cellStyle name="planilhas 4 6 5" xfId="14035" xr:uid="{00000000-0005-0000-0000-0000159D0000}"/>
    <cellStyle name="planilhas 4 6 6" xfId="14036" xr:uid="{00000000-0005-0000-0000-0000169D0000}"/>
    <cellStyle name="planilhas 4 6 7" xfId="14037" xr:uid="{00000000-0005-0000-0000-0000179D0000}"/>
    <cellStyle name="planilhas 4 6 8" xfId="14038" xr:uid="{00000000-0005-0000-0000-0000189D0000}"/>
    <cellStyle name="planilhas 4 7" xfId="14039" xr:uid="{00000000-0005-0000-0000-0000199D0000}"/>
    <cellStyle name="planilhas 4 7 2" xfId="14040" xr:uid="{00000000-0005-0000-0000-00001A9D0000}"/>
    <cellStyle name="planilhas 4 7 2 2" xfId="14041" xr:uid="{00000000-0005-0000-0000-00001B9D0000}"/>
    <cellStyle name="planilhas 4 7 3" xfId="14042" xr:uid="{00000000-0005-0000-0000-00001C9D0000}"/>
    <cellStyle name="planilhas 4 7 4" xfId="14043" xr:uid="{00000000-0005-0000-0000-00001D9D0000}"/>
    <cellStyle name="planilhas 4 7 5" xfId="14044" xr:uid="{00000000-0005-0000-0000-00001E9D0000}"/>
    <cellStyle name="planilhas 4 7 6" xfId="14045" xr:uid="{00000000-0005-0000-0000-00001F9D0000}"/>
    <cellStyle name="planilhas 4 7 7" xfId="14046" xr:uid="{00000000-0005-0000-0000-0000209D0000}"/>
    <cellStyle name="planilhas 4 7 8" xfId="14047" xr:uid="{00000000-0005-0000-0000-0000219D0000}"/>
    <cellStyle name="planilhas 4 8" xfId="14048" xr:uid="{00000000-0005-0000-0000-0000229D0000}"/>
    <cellStyle name="planilhas 4 8 2" xfId="14049" xr:uid="{00000000-0005-0000-0000-0000239D0000}"/>
    <cellStyle name="planilhas 4 8 2 2" xfId="14050" xr:uid="{00000000-0005-0000-0000-0000249D0000}"/>
    <cellStyle name="planilhas 4 8 3" xfId="14051" xr:uid="{00000000-0005-0000-0000-0000259D0000}"/>
    <cellStyle name="planilhas 4 8 4" xfId="14052" xr:uid="{00000000-0005-0000-0000-0000269D0000}"/>
    <cellStyle name="planilhas 4 8 5" xfId="14053" xr:uid="{00000000-0005-0000-0000-0000279D0000}"/>
    <cellStyle name="planilhas 4 8 6" xfId="14054" xr:uid="{00000000-0005-0000-0000-0000289D0000}"/>
    <cellStyle name="planilhas 4 8 7" xfId="14055" xr:uid="{00000000-0005-0000-0000-0000299D0000}"/>
    <cellStyle name="planilhas 4 8 8" xfId="14056" xr:uid="{00000000-0005-0000-0000-00002A9D0000}"/>
    <cellStyle name="planilhas 4 9" xfId="14057" xr:uid="{00000000-0005-0000-0000-00002B9D0000}"/>
    <cellStyle name="planilhas 4 9 2" xfId="14058" xr:uid="{00000000-0005-0000-0000-00002C9D0000}"/>
    <cellStyle name="planilhas 4 9 2 2" xfId="14059" xr:uid="{00000000-0005-0000-0000-00002D9D0000}"/>
    <cellStyle name="planilhas 4 9 3" xfId="14060" xr:uid="{00000000-0005-0000-0000-00002E9D0000}"/>
    <cellStyle name="planilhas 4 9 4" xfId="14061" xr:uid="{00000000-0005-0000-0000-00002F9D0000}"/>
    <cellStyle name="planilhas 4 9 5" xfId="14062" xr:uid="{00000000-0005-0000-0000-0000309D0000}"/>
    <cellStyle name="planilhas 4 9 6" xfId="14063" xr:uid="{00000000-0005-0000-0000-0000319D0000}"/>
    <cellStyle name="planilhas 4 9 7" xfId="14064" xr:uid="{00000000-0005-0000-0000-0000329D0000}"/>
    <cellStyle name="planilhas 4 9 8" xfId="14065" xr:uid="{00000000-0005-0000-0000-0000339D0000}"/>
    <cellStyle name="planilhas 5" xfId="2535" xr:uid="{00000000-0005-0000-0000-0000349D0000}"/>
    <cellStyle name="planilhas 5 10" xfId="14066" xr:uid="{00000000-0005-0000-0000-0000359D0000}"/>
    <cellStyle name="planilhas 5 10 2" xfId="14067" xr:uid="{00000000-0005-0000-0000-0000369D0000}"/>
    <cellStyle name="planilhas 5 10 2 2" xfId="14068" xr:uid="{00000000-0005-0000-0000-0000379D0000}"/>
    <cellStyle name="planilhas 5 10 3" xfId="14069" xr:uid="{00000000-0005-0000-0000-0000389D0000}"/>
    <cellStyle name="planilhas 5 10 4" xfId="14070" xr:uid="{00000000-0005-0000-0000-0000399D0000}"/>
    <cellStyle name="planilhas 5 10 5" xfId="14071" xr:uid="{00000000-0005-0000-0000-00003A9D0000}"/>
    <cellStyle name="planilhas 5 10 6" xfId="14072" xr:uid="{00000000-0005-0000-0000-00003B9D0000}"/>
    <cellStyle name="planilhas 5 10 7" xfId="14073" xr:uid="{00000000-0005-0000-0000-00003C9D0000}"/>
    <cellStyle name="planilhas 5 10 8" xfId="14074" xr:uid="{00000000-0005-0000-0000-00003D9D0000}"/>
    <cellStyle name="planilhas 5 11" xfId="14075" xr:uid="{00000000-0005-0000-0000-00003E9D0000}"/>
    <cellStyle name="planilhas 5 2" xfId="14076" xr:uid="{00000000-0005-0000-0000-00003F9D0000}"/>
    <cellStyle name="planilhas 5 2 2" xfId="14077" xr:uid="{00000000-0005-0000-0000-0000409D0000}"/>
    <cellStyle name="planilhas 5 2 2 2" xfId="14078" xr:uid="{00000000-0005-0000-0000-0000419D0000}"/>
    <cellStyle name="planilhas 5 2 3" xfId="14079" xr:uid="{00000000-0005-0000-0000-0000429D0000}"/>
    <cellStyle name="planilhas 5 2 4" xfId="14080" xr:uid="{00000000-0005-0000-0000-0000439D0000}"/>
    <cellStyle name="planilhas 5 2 5" xfId="14081" xr:uid="{00000000-0005-0000-0000-0000449D0000}"/>
    <cellStyle name="planilhas 5 2 6" xfId="14082" xr:uid="{00000000-0005-0000-0000-0000459D0000}"/>
    <cellStyle name="planilhas 5 2 7" xfId="14083" xr:uid="{00000000-0005-0000-0000-0000469D0000}"/>
    <cellStyle name="planilhas 5 2 8" xfId="14084" xr:uid="{00000000-0005-0000-0000-0000479D0000}"/>
    <cellStyle name="planilhas 5 3" xfId="14085" xr:uid="{00000000-0005-0000-0000-0000489D0000}"/>
    <cellStyle name="planilhas 5 3 2" xfId="14086" xr:uid="{00000000-0005-0000-0000-0000499D0000}"/>
    <cellStyle name="planilhas 5 3 2 2" xfId="14087" xr:uid="{00000000-0005-0000-0000-00004A9D0000}"/>
    <cellStyle name="planilhas 5 3 3" xfId="14088" xr:uid="{00000000-0005-0000-0000-00004B9D0000}"/>
    <cellStyle name="planilhas 5 3 4" xfId="14089" xr:uid="{00000000-0005-0000-0000-00004C9D0000}"/>
    <cellStyle name="planilhas 5 3 5" xfId="14090" xr:uid="{00000000-0005-0000-0000-00004D9D0000}"/>
    <cellStyle name="planilhas 5 3 6" xfId="14091" xr:uid="{00000000-0005-0000-0000-00004E9D0000}"/>
    <cellStyle name="planilhas 5 3 7" xfId="14092" xr:uid="{00000000-0005-0000-0000-00004F9D0000}"/>
    <cellStyle name="planilhas 5 3 8" xfId="14093" xr:uid="{00000000-0005-0000-0000-0000509D0000}"/>
    <cellStyle name="planilhas 5 4" xfId="14094" xr:uid="{00000000-0005-0000-0000-0000519D0000}"/>
    <cellStyle name="planilhas 5 4 2" xfId="14095" xr:uid="{00000000-0005-0000-0000-0000529D0000}"/>
    <cellStyle name="planilhas 5 4 2 2" xfId="14096" xr:uid="{00000000-0005-0000-0000-0000539D0000}"/>
    <cellStyle name="planilhas 5 4 3" xfId="14097" xr:uid="{00000000-0005-0000-0000-0000549D0000}"/>
    <cellStyle name="planilhas 5 4 4" xfId="14098" xr:uid="{00000000-0005-0000-0000-0000559D0000}"/>
    <cellStyle name="planilhas 5 4 5" xfId="14099" xr:uid="{00000000-0005-0000-0000-0000569D0000}"/>
    <cellStyle name="planilhas 5 4 6" xfId="14100" xr:uid="{00000000-0005-0000-0000-0000579D0000}"/>
    <cellStyle name="planilhas 5 4 7" xfId="14101" xr:uid="{00000000-0005-0000-0000-0000589D0000}"/>
    <cellStyle name="planilhas 5 4 8" xfId="14102" xr:uid="{00000000-0005-0000-0000-0000599D0000}"/>
    <cellStyle name="planilhas 5 5" xfId="14103" xr:uid="{00000000-0005-0000-0000-00005A9D0000}"/>
    <cellStyle name="planilhas 5 5 2" xfId="14104" xr:uid="{00000000-0005-0000-0000-00005B9D0000}"/>
    <cellStyle name="planilhas 5 5 2 2" xfId="14105" xr:uid="{00000000-0005-0000-0000-00005C9D0000}"/>
    <cellStyle name="planilhas 5 5 3" xfId="14106" xr:uid="{00000000-0005-0000-0000-00005D9D0000}"/>
    <cellStyle name="planilhas 5 5 4" xfId="14107" xr:uid="{00000000-0005-0000-0000-00005E9D0000}"/>
    <cellStyle name="planilhas 5 5 5" xfId="14108" xr:uid="{00000000-0005-0000-0000-00005F9D0000}"/>
    <cellStyle name="planilhas 5 5 6" xfId="14109" xr:uid="{00000000-0005-0000-0000-0000609D0000}"/>
    <cellStyle name="planilhas 5 5 7" xfId="14110" xr:uid="{00000000-0005-0000-0000-0000619D0000}"/>
    <cellStyle name="planilhas 5 5 8" xfId="14111" xr:uid="{00000000-0005-0000-0000-0000629D0000}"/>
    <cellStyle name="planilhas 5 6" xfId="14112" xr:uid="{00000000-0005-0000-0000-0000639D0000}"/>
    <cellStyle name="planilhas 5 6 2" xfId="14113" xr:uid="{00000000-0005-0000-0000-0000649D0000}"/>
    <cellStyle name="planilhas 5 6 2 2" xfId="14114" xr:uid="{00000000-0005-0000-0000-0000659D0000}"/>
    <cellStyle name="planilhas 5 6 3" xfId="14115" xr:uid="{00000000-0005-0000-0000-0000669D0000}"/>
    <cellStyle name="planilhas 5 6 4" xfId="14116" xr:uid="{00000000-0005-0000-0000-0000679D0000}"/>
    <cellStyle name="planilhas 5 6 5" xfId="14117" xr:uid="{00000000-0005-0000-0000-0000689D0000}"/>
    <cellStyle name="planilhas 5 6 6" xfId="14118" xr:uid="{00000000-0005-0000-0000-0000699D0000}"/>
    <cellStyle name="planilhas 5 6 7" xfId="14119" xr:uid="{00000000-0005-0000-0000-00006A9D0000}"/>
    <cellStyle name="planilhas 5 6 8" xfId="14120" xr:uid="{00000000-0005-0000-0000-00006B9D0000}"/>
    <cellStyle name="planilhas 5 7" xfId="14121" xr:uid="{00000000-0005-0000-0000-00006C9D0000}"/>
    <cellStyle name="planilhas 5 7 2" xfId="14122" xr:uid="{00000000-0005-0000-0000-00006D9D0000}"/>
    <cellStyle name="planilhas 5 7 2 2" xfId="14123" xr:uid="{00000000-0005-0000-0000-00006E9D0000}"/>
    <cellStyle name="planilhas 5 7 3" xfId="14124" xr:uid="{00000000-0005-0000-0000-00006F9D0000}"/>
    <cellStyle name="planilhas 5 7 4" xfId="14125" xr:uid="{00000000-0005-0000-0000-0000709D0000}"/>
    <cellStyle name="planilhas 5 7 5" xfId="14126" xr:uid="{00000000-0005-0000-0000-0000719D0000}"/>
    <cellStyle name="planilhas 5 7 6" xfId="14127" xr:uid="{00000000-0005-0000-0000-0000729D0000}"/>
    <cellStyle name="planilhas 5 7 7" xfId="14128" xr:uid="{00000000-0005-0000-0000-0000739D0000}"/>
    <cellStyle name="planilhas 5 7 8" xfId="14129" xr:uid="{00000000-0005-0000-0000-0000749D0000}"/>
    <cellStyle name="planilhas 5 8" xfId="14130" xr:uid="{00000000-0005-0000-0000-0000759D0000}"/>
    <cellStyle name="planilhas 5 8 2" xfId="14131" xr:uid="{00000000-0005-0000-0000-0000769D0000}"/>
    <cellStyle name="planilhas 5 8 2 2" xfId="14132" xr:uid="{00000000-0005-0000-0000-0000779D0000}"/>
    <cellStyle name="planilhas 5 8 3" xfId="14133" xr:uid="{00000000-0005-0000-0000-0000789D0000}"/>
    <cellStyle name="planilhas 5 8 4" xfId="14134" xr:uid="{00000000-0005-0000-0000-0000799D0000}"/>
    <cellStyle name="planilhas 5 8 5" xfId="14135" xr:uid="{00000000-0005-0000-0000-00007A9D0000}"/>
    <cellStyle name="planilhas 5 8 6" xfId="14136" xr:uid="{00000000-0005-0000-0000-00007B9D0000}"/>
    <cellStyle name="planilhas 5 8 7" xfId="14137" xr:uid="{00000000-0005-0000-0000-00007C9D0000}"/>
    <cellStyle name="planilhas 5 8 8" xfId="14138" xr:uid="{00000000-0005-0000-0000-00007D9D0000}"/>
    <cellStyle name="planilhas 5 9" xfId="14139" xr:uid="{00000000-0005-0000-0000-00007E9D0000}"/>
    <cellStyle name="planilhas 5 9 2" xfId="14140" xr:uid="{00000000-0005-0000-0000-00007F9D0000}"/>
    <cellStyle name="planilhas 5 9 2 2" xfId="14141" xr:uid="{00000000-0005-0000-0000-0000809D0000}"/>
    <cellStyle name="planilhas 5 9 3" xfId="14142" xr:uid="{00000000-0005-0000-0000-0000819D0000}"/>
    <cellStyle name="planilhas 5 9 4" xfId="14143" xr:uid="{00000000-0005-0000-0000-0000829D0000}"/>
    <cellStyle name="planilhas 5 9 5" xfId="14144" xr:uid="{00000000-0005-0000-0000-0000839D0000}"/>
    <cellStyle name="planilhas 5 9 6" xfId="14145" xr:uid="{00000000-0005-0000-0000-0000849D0000}"/>
    <cellStyle name="planilhas 5 9 7" xfId="14146" xr:uid="{00000000-0005-0000-0000-0000859D0000}"/>
    <cellStyle name="planilhas 5 9 8" xfId="14147" xr:uid="{00000000-0005-0000-0000-0000869D0000}"/>
    <cellStyle name="planilhas 6" xfId="2536" xr:uid="{00000000-0005-0000-0000-0000879D0000}"/>
    <cellStyle name="planilhas 6 10" xfId="14148" xr:uid="{00000000-0005-0000-0000-0000889D0000}"/>
    <cellStyle name="planilhas 6 10 2" xfId="14149" xr:uid="{00000000-0005-0000-0000-0000899D0000}"/>
    <cellStyle name="planilhas 6 10 2 2" xfId="14150" xr:uid="{00000000-0005-0000-0000-00008A9D0000}"/>
    <cellStyle name="planilhas 6 10 3" xfId="14151" xr:uid="{00000000-0005-0000-0000-00008B9D0000}"/>
    <cellStyle name="planilhas 6 10 4" xfId="14152" xr:uid="{00000000-0005-0000-0000-00008C9D0000}"/>
    <cellStyle name="planilhas 6 10 5" xfId="14153" xr:uid="{00000000-0005-0000-0000-00008D9D0000}"/>
    <cellStyle name="planilhas 6 10 6" xfId="14154" xr:uid="{00000000-0005-0000-0000-00008E9D0000}"/>
    <cellStyle name="planilhas 6 10 7" xfId="14155" xr:uid="{00000000-0005-0000-0000-00008F9D0000}"/>
    <cellStyle name="planilhas 6 10 8" xfId="14156" xr:uid="{00000000-0005-0000-0000-0000909D0000}"/>
    <cellStyle name="planilhas 6 11" xfId="14157" xr:uid="{00000000-0005-0000-0000-0000919D0000}"/>
    <cellStyle name="planilhas 6 2" xfId="14158" xr:uid="{00000000-0005-0000-0000-0000929D0000}"/>
    <cellStyle name="planilhas 6 2 2" xfId="14159" xr:uid="{00000000-0005-0000-0000-0000939D0000}"/>
    <cellStyle name="planilhas 6 2 2 2" xfId="14160" xr:uid="{00000000-0005-0000-0000-0000949D0000}"/>
    <cellStyle name="planilhas 6 2 3" xfId="14161" xr:uid="{00000000-0005-0000-0000-0000959D0000}"/>
    <cellStyle name="planilhas 6 2 4" xfId="14162" xr:uid="{00000000-0005-0000-0000-0000969D0000}"/>
    <cellStyle name="planilhas 6 2 5" xfId="14163" xr:uid="{00000000-0005-0000-0000-0000979D0000}"/>
    <cellStyle name="planilhas 6 2 6" xfId="14164" xr:uid="{00000000-0005-0000-0000-0000989D0000}"/>
    <cellStyle name="planilhas 6 2 7" xfId="14165" xr:uid="{00000000-0005-0000-0000-0000999D0000}"/>
    <cellStyle name="planilhas 6 2 8" xfId="14166" xr:uid="{00000000-0005-0000-0000-00009A9D0000}"/>
    <cellStyle name="planilhas 6 3" xfId="14167" xr:uid="{00000000-0005-0000-0000-00009B9D0000}"/>
    <cellStyle name="planilhas 6 3 2" xfId="14168" xr:uid="{00000000-0005-0000-0000-00009C9D0000}"/>
    <cellStyle name="planilhas 6 3 2 2" xfId="14169" xr:uid="{00000000-0005-0000-0000-00009D9D0000}"/>
    <cellStyle name="planilhas 6 3 3" xfId="14170" xr:uid="{00000000-0005-0000-0000-00009E9D0000}"/>
    <cellStyle name="planilhas 6 3 4" xfId="14171" xr:uid="{00000000-0005-0000-0000-00009F9D0000}"/>
    <cellStyle name="planilhas 6 3 5" xfId="14172" xr:uid="{00000000-0005-0000-0000-0000A09D0000}"/>
    <cellStyle name="planilhas 6 3 6" xfId="14173" xr:uid="{00000000-0005-0000-0000-0000A19D0000}"/>
    <cellStyle name="planilhas 6 3 7" xfId="14174" xr:uid="{00000000-0005-0000-0000-0000A29D0000}"/>
    <cellStyle name="planilhas 6 3 8" xfId="14175" xr:uid="{00000000-0005-0000-0000-0000A39D0000}"/>
    <cellStyle name="planilhas 6 4" xfId="14176" xr:uid="{00000000-0005-0000-0000-0000A49D0000}"/>
    <cellStyle name="planilhas 6 4 2" xfId="14177" xr:uid="{00000000-0005-0000-0000-0000A59D0000}"/>
    <cellStyle name="planilhas 6 4 2 2" xfId="14178" xr:uid="{00000000-0005-0000-0000-0000A69D0000}"/>
    <cellStyle name="planilhas 6 4 3" xfId="14179" xr:uid="{00000000-0005-0000-0000-0000A79D0000}"/>
    <cellStyle name="planilhas 6 4 4" xfId="14180" xr:uid="{00000000-0005-0000-0000-0000A89D0000}"/>
    <cellStyle name="planilhas 6 4 5" xfId="14181" xr:uid="{00000000-0005-0000-0000-0000A99D0000}"/>
    <cellStyle name="planilhas 6 4 6" xfId="14182" xr:uid="{00000000-0005-0000-0000-0000AA9D0000}"/>
    <cellStyle name="planilhas 6 4 7" xfId="14183" xr:uid="{00000000-0005-0000-0000-0000AB9D0000}"/>
    <cellStyle name="planilhas 6 4 8" xfId="14184" xr:uid="{00000000-0005-0000-0000-0000AC9D0000}"/>
    <cellStyle name="planilhas 6 5" xfId="14185" xr:uid="{00000000-0005-0000-0000-0000AD9D0000}"/>
    <cellStyle name="planilhas 6 5 2" xfId="14186" xr:uid="{00000000-0005-0000-0000-0000AE9D0000}"/>
    <cellStyle name="planilhas 6 5 2 2" xfId="14187" xr:uid="{00000000-0005-0000-0000-0000AF9D0000}"/>
    <cellStyle name="planilhas 6 5 3" xfId="14188" xr:uid="{00000000-0005-0000-0000-0000B09D0000}"/>
    <cellStyle name="planilhas 6 5 4" xfId="14189" xr:uid="{00000000-0005-0000-0000-0000B19D0000}"/>
    <cellStyle name="planilhas 6 5 5" xfId="14190" xr:uid="{00000000-0005-0000-0000-0000B29D0000}"/>
    <cellStyle name="planilhas 6 5 6" xfId="14191" xr:uid="{00000000-0005-0000-0000-0000B39D0000}"/>
    <cellStyle name="planilhas 6 5 7" xfId="14192" xr:uid="{00000000-0005-0000-0000-0000B49D0000}"/>
    <cellStyle name="planilhas 6 5 8" xfId="14193" xr:uid="{00000000-0005-0000-0000-0000B59D0000}"/>
    <cellStyle name="planilhas 6 6" xfId="14194" xr:uid="{00000000-0005-0000-0000-0000B69D0000}"/>
    <cellStyle name="planilhas 6 6 2" xfId="14195" xr:uid="{00000000-0005-0000-0000-0000B79D0000}"/>
    <cellStyle name="planilhas 6 6 2 2" xfId="14196" xr:uid="{00000000-0005-0000-0000-0000B89D0000}"/>
    <cellStyle name="planilhas 6 6 3" xfId="14197" xr:uid="{00000000-0005-0000-0000-0000B99D0000}"/>
    <cellStyle name="planilhas 6 6 4" xfId="14198" xr:uid="{00000000-0005-0000-0000-0000BA9D0000}"/>
    <cellStyle name="planilhas 6 6 5" xfId="14199" xr:uid="{00000000-0005-0000-0000-0000BB9D0000}"/>
    <cellStyle name="planilhas 6 6 6" xfId="14200" xr:uid="{00000000-0005-0000-0000-0000BC9D0000}"/>
    <cellStyle name="planilhas 6 6 7" xfId="14201" xr:uid="{00000000-0005-0000-0000-0000BD9D0000}"/>
    <cellStyle name="planilhas 6 6 8" xfId="14202" xr:uid="{00000000-0005-0000-0000-0000BE9D0000}"/>
    <cellStyle name="planilhas 6 7" xfId="14203" xr:uid="{00000000-0005-0000-0000-0000BF9D0000}"/>
    <cellStyle name="planilhas 6 7 2" xfId="14204" xr:uid="{00000000-0005-0000-0000-0000C09D0000}"/>
    <cellStyle name="planilhas 6 7 2 2" xfId="14205" xr:uid="{00000000-0005-0000-0000-0000C19D0000}"/>
    <cellStyle name="planilhas 6 7 3" xfId="14206" xr:uid="{00000000-0005-0000-0000-0000C29D0000}"/>
    <cellStyle name="planilhas 6 7 4" xfId="14207" xr:uid="{00000000-0005-0000-0000-0000C39D0000}"/>
    <cellStyle name="planilhas 6 7 5" xfId="14208" xr:uid="{00000000-0005-0000-0000-0000C49D0000}"/>
    <cellStyle name="planilhas 6 7 6" xfId="14209" xr:uid="{00000000-0005-0000-0000-0000C59D0000}"/>
    <cellStyle name="planilhas 6 7 7" xfId="14210" xr:uid="{00000000-0005-0000-0000-0000C69D0000}"/>
    <cellStyle name="planilhas 6 7 8" xfId="14211" xr:uid="{00000000-0005-0000-0000-0000C79D0000}"/>
    <cellStyle name="planilhas 6 8" xfId="14212" xr:uid="{00000000-0005-0000-0000-0000C89D0000}"/>
    <cellStyle name="planilhas 6 8 2" xfId="14213" xr:uid="{00000000-0005-0000-0000-0000C99D0000}"/>
    <cellStyle name="planilhas 6 8 2 2" xfId="14214" xr:uid="{00000000-0005-0000-0000-0000CA9D0000}"/>
    <cellStyle name="planilhas 6 8 3" xfId="14215" xr:uid="{00000000-0005-0000-0000-0000CB9D0000}"/>
    <cellStyle name="planilhas 6 8 4" xfId="14216" xr:uid="{00000000-0005-0000-0000-0000CC9D0000}"/>
    <cellStyle name="planilhas 6 8 5" xfId="14217" xr:uid="{00000000-0005-0000-0000-0000CD9D0000}"/>
    <cellStyle name="planilhas 6 8 6" xfId="14218" xr:uid="{00000000-0005-0000-0000-0000CE9D0000}"/>
    <cellStyle name="planilhas 6 8 7" xfId="14219" xr:uid="{00000000-0005-0000-0000-0000CF9D0000}"/>
    <cellStyle name="planilhas 6 8 8" xfId="14220" xr:uid="{00000000-0005-0000-0000-0000D09D0000}"/>
    <cellStyle name="planilhas 6 9" xfId="14221" xr:uid="{00000000-0005-0000-0000-0000D19D0000}"/>
    <cellStyle name="planilhas 6 9 2" xfId="14222" xr:uid="{00000000-0005-0000-0000-0000D29D0000}"/>
    <cellStyle name="planilhas 6 9 2 2" xfId="14223" xr:uid="{00000000-0005-0000-0000-0000D39D0000}"/>
    <cellStyle name="planilhas 6 9 3" xfId="14224" xr:uid="{00000000-0005-0000-0000-0000D49D0000}"/>
    <cellStyle name="planilhas 6 9 4" xfId="14225" xr:uid="{00000000-0005-0000-0000-0000D59D0000}"/>
    <cellStyle name="planilhas 6 9 5" xfId="14226" xr:uid="{00000000-0005-0000-0000-0000D69D0000}"/>
    <cellStyle name="planilhas 6 9 6" xfId="14227" xr:uid="{00000000-0005-0000-0000-0000D79D0000}"/>
    <cellStyle name="planilhas 6 9 7" xfId="14228" xr:uid="{00000000-0005-0000-0000-0000D89D0000}"/>
    <cellStyle name="planilhas 6 9 8" xfId="14229" xr:uid="{00000000-0005-0000-0000-0000D99D0000}"/>
    <cellStyle name="planilhas 7" xfId="2537" xr:uid="{00000000-0005-0000-0000-0000DA9D0000}"/>
    <cellStyle name="planilhas 7 10" xfId="14230" xr:uid="{00000000-0005-0000-0000-0000DB9D0000}"/>
    <cellStyle name="planilhas 7 10 2" xfId="14231" xr:uid="{00000000-0005-0000-0000-0000DC9D0000}"/>
    <cellStyle name="planilhas 7 10 2 2" xfId="14232" xr:uid="{00000000-0005-0000-0000-0000DD9D0000}"/>
    <cellStyle name="planilhas 7 10 3" xfId="14233" xr:uid="{00000000-0005-0000-0000-0000DE9D0000}"/>
    <cellStyle name="planilhas 7 10 4" xfId="14234" xr:uid="{00000000-0005-0000-0000-0000DF9D0000}"/>
    <cellStyle name="planilhas 7 10 5" xfId="14235" xr:uid="{00000000-0005-0000-0000-0000E09D0000}"/>
    <cellStyle name="planilhas 7 10 6" xfId="14236" xr:uid="{00000000-0005-0000-0000-0000E19D0000}"/>
    <cellStyle name="planilhas 7 10 7" xfId="14237" xr:uid="{00000000-0005-0000-0000-0000E29D0000}"/>
    <cellStyle name="planilhas 7 10 8" xfId="14238" xr:uid="{00000000-0005-0000-0000-0000E39D0000}"/>
    <cellStyle name="planilhas 7 11" xfId="14239" xr:uid="{00000000-0005-0000-0000-0000E49D0000}"/>
    <cellStyle name="planilhas 7 2" xfId="14240" xr:uid="{00000000-0005-0000-0000-0000E59D0000}"/>
    <cellStyle name="planilhas 7 2 2" xfId="14241" xr:uid="{00000000-0005-0000-0000-0000E69D0000}"/>
    <cellStyle name="planilhas 7 2 2 2" xfId="14242" xr:uid="{00000000-0005-0000-0000-0000E79D0000}"/>
    <cellStyle name="planilhas 7 2 3" xfId="14243" xr:uid="{00000000-0005-0000-0000-0000E89D0000}"/>
    <cellStyle name="planilhas 7 2 4" xfId="14244" xr:uid="{00000000-0005-0000-0000-0000E99D0000}"/>
    <cellStyle name="planilhas 7 2 5" xfId="14245" xr:uid="{00000000-0005-0000-0000-0000EA9D0000}"/>
    <cellStyle name="planilhas 7 2 6" xfId="14246" xr:uid="{00000000-0005-0000-0000-0000EB9D0000}"/>
    <cellStyle name="planilhas 7 2 7" xfId="14247" xr:uid="{00000000-0005-0000-0000-0000EC9D0000}"/>
    <cellStyle name="planilhas 7 2 8" xfId="14248" xr:uid="{00000000-0005-0000-0000-0000ED9D0000}"/>
    <cellStyle name="planilhas 7 3" xfId="14249" xr:uid="{00000000-0005-0000-0000-0000EE9D0000}"/>
    <cellStyle name="planilhas 7 3 2" xfId="14250" xr:uid="{00000000-0005-0000-0000-0000EF9D0000}"/>
    <cellStyle name="planilhas 7 3 2 2" xfId="14251" xr:uid="{00000000-0005-0000-0000-0000F09D0000}"/>
    <cellStyle name="planilhas 7 3 3" xfId="14252" xr:uid="{00000000-0005-0000-0000-0000F19D0000}"/>
    <cellStyle name="planilhas 7 3 4" xfId="14253" xr:uid="{00000000-0005-0000-0000-0000F29D0000}"/>
    <cellStyle name="planilhas 7 3 5" xfId="14254" xr:uid="{00000000-0005-0000-0000-0000F39D0000}"/>
    <cellStyle name="planilhas 7 3 6" xfId="14255" xr:uid="{00000000-0005-0000-0000-0000F49D0000}"/>
    <cellStyle name="planilhas 7 3 7" xfId="14256" xr:uid="{00000000-0005-0000-0000-0000F59D0000}"/>
    <cellStyle name="planilhas 7 3 8" xfId="14257" xr:uid="{00000000-0005-0000-0000-0000F69D0000}"/>
    <cellStyle name="planilhas 7 4" xfId="14258" xr:uid="{00000000-0005-0000-0000-0000F79D0000}"/>
    <cellStyle name="planilhas 7 4 2" xfId="14259" xr:uid="{00000000-0005-0000-0000-0000F89D0000}"/>
    <cellStyle name="planilhas 7 4 2 2" xfId="14260" xr:uid="{00000000-0005-0000-0000-0000F99D0000}"/>
    <cellStyle name="planilhas 7 4 3" xfId="14261" xr:uid="{00000000-0005-0000-0000-0000FA9D0000}"/>
    <cellStyle name="planilhas 7 4 4" xfId="14262" xr:uid="{00000000-0005-0000-0000-0000FB9D0000}"/>
    <cellStyle name="planilhas 7 4 5" xfId="14263" xr:uid="{00000000-0005-0000-0000-0000FC9D0000}"/>
    <cellStyle name="planilhas 7 4 6" xfId="14264" xr:uid="{00000000-0005-0000-0000-0000FD9D0000}"/>
    <cellStyle name="planilhas 7 4 7" xfId="14265" xr:uid="{00000000-0005-0000-0000-0000FE9D0000}"/>
    <cellStyle name="planilhas 7 4 8" xfId="14266" xr:uid="{00000000-0005-0000-0000-0000FF9D0000}"/>
    <cellStyle name="planilhas 7 5" xfId="14267" xr:uid="{00000000-0005-0000-0000-0000009E0000}"/>
    <cellStyle name="planilhas 7 5 2" xfId="14268" xr:uid="{00000000-0005-0000-0000-0000019E0000}"/>
    <cellStyle name="planilhas 7 5 2 2" xfId="14269" xr:uid="{00000000-0005-0000-0000-0000029E0000}"/>
    <cellStyle name="planilhas 7 5 3" xfId="14270" xr:uid="{00000000-0005-0000-0000-0000039E0000}"/>
    <cellStyle name="planilhas 7 5 4" xfId="14271" xr:uid="{00000000-0005-0000-0000-0000049E0000}"/>
    <cellStyle name="planilhas 7 5 5" xfId="14272" xr:uid="{00000000-0005-0000-0000-0000059E0000}"/>
    <cellStyle name="planilhas 7 5 6" xfId="14273" xr:uid="{00000000-0005-0000-0000-0000069E0000}"/>
    <cellStyle name="planilhas 7 5 7" xfId="14274" xr:uid="{00000000-0005-0000-0000-0000079E0000}"/>
    <cellStyle name="planilhas 7 5 8" xfId="14275" xr:uid="{00000000-0005-0000-0000-0000089E0000}"/>
    <cellStyle name="planilhas 7 6" xfId="14276" xr:uid="{00000000-0005-0000-0000-0000099E0000}"/>
    <cellStyle name="planilhas 7 6 2" xfId="14277" xr:uid="{00000000-0005-0000-0000-00000A9E0000}"/>
    <cellStyle name="planilhas 7 6 2 2" xfId="14278" xr:uid="{00000000-0005-0000-0000-00000B9E0000}"/>
    <cellStyle name="planilhas 7 6 3" xfId="14279" xr:uid="{00000000-0005-0000-0000-00000C9E0000}"/>
    <cellStyle name="planilhas 7 6 4" xfId="14280" xr:uid="{00000000-0005-0000-0000-00000D9E0000}"/>
    <cellStyle name="planilhas 7 6 5" xfId="14281" xr:uid="{00000000-0005-0000-0000-00000E9E0000}"/>
    <cellStyle name="planilhas 7 6 6" xfId="14282" xr:uid="{00000000-0005-0000-0000-00000F9E0000}"/>
    <cellStyle name="planilhas 7 6 7" xfId="14283" xr:uid="{00000000-0005-0000-0000-0000109E0000}"/>
    <cellStyle name="planilhas 7 6 8" xfId="14284" xr:uid="{00000000-0005-0000-0000-0000119E0000}"/>
    <cellStyle name="planilhas 7 7" xfId="14285" xr:uid="{00000000-0005-0000-0000-0000129E0000}"/>
    <cellStyle name="planilhas 7 7 2" xfId="14286" xr:uid="{00000000-0005-0000-0000-0000139E0000}"/>
    <cellStyle name="planilhas 7 7 2 2" xfId="14287" xr:uid="{00000000-0005-0000-0000-0000149E0000}"/>
    <cellStyle name="planilhas 7 7 3" xfId="14288" xr:uid="{00000000-0005-0000-0000-0000159E0000}"/>
    <cellStyle name="planilhas 7 7 4" xfId="14289" xr:uid="{00000000-0005-0000-0000-0000169E0000}"/>
    <cellStyle name="planilhas 7 7 5" xfId="14290" xr:uid="{00000000-0005-0000-0000-0000179E0000}"/>
    <cellStyle name="planilhas 7 7 6" xfId="14291" xr:uid="{00000000-0005-0000-0000-0000189E0000}"/>
    <cellStyle name="planilhas 7 7 7" xfId="14292" xr:uid="{00000000-0005-0000-0000-0000199E0000}"/>
    <cellStyle name="planilhas 7 7 8" xfId="14293" xr:uid="{00000000-0005-0000-0000-00001A9E0000}"/>
    <cellStyle name="planilhas 7 8" xfId="14294" xr:uid="{00000000-0005-0000-0000-00001B9E0000}"/>
    <cellStyle name="planilhas 7 8 2" xfId="14295" xr:uid="{00000000-0005-0000-0000-00001C9E0000}"/>
    <cellStyle name="planilhas 7 8 2 2" xfId="14296" xr:uid="{00000000-0005-0000-0000-00001D9E0000}"/>
    <cellStyle name="planilhas 7 8 3" xfId="14297" xr:uid="{00000000-0005-0000-0000-00001E9E0000}"/>
    <cellStyle name="planilhas 7 8 4" xfId="14298" xr:uid="{00000000-0005-0000-0000-00001F9E0000}"/>
    <cellStyle name="planilhas 7 8 5" xfId="14299" xr:uid="{00000000-0005-0000-0000-0000209E0000}"/>
    <cellStyle name="planilhas 7 8 6" xfId="14300" xr:uid="{00000000-0005-0000-0000-0000219E0000}"/>
    <cellStyle name="planilhas 7 8 7" xfId="14301" xr:uid="{00000000-0005-0000-0000-0000229E0000}"/>
    <cellStyle name="planilhas 7 8 8" xfId="14302" xr:uid="{00000000-0005-0000-0000-0000239E0000}"/>
    <cellStyle name="planilhas 7 9" xfId="14303" xr:uid="{00000000-0005-0000-0000-0000249E0000}"/>
    <cellStyle name="planilhas 7 9 2" xfId="14304" xr:uid="{00000000-0005-0000-0000-0000259E0000}"/>
    <cellStyle name="planilhas 7 9 2 2" xfId="14305" xr:uid="{00000000-0005-0000-0000-0000269E0000}"/>
    <cellStyle name="planilhas 7 9 3" xfId="14306" xr:uid="{00000000-0005-0000-0000-0000279E0000}"/>
    <cellStyle name="planilhas 7 9 4" xfId="14307" xr:uid="{00000000-0005-0000-0000-0000289E0000}"/>
    <cellStyle name="planilhas 7 9 5" xfId="14308" xr:uid="{00000000-0005-0000-0000-0000299E0000}"/>
    <cellStyle name="planilhas 7 9 6" xfId="14309" xr:uid="{00000000-0005-0000-0000-00002A9E0000}"/>
    <cellStyle name="planilhas 7 9 7" xfId="14310" xr:uid="{00000000-0005-0000-0000-00002B9E0000}"/>
    <cellStyle name="planilhas 7 9 8" xfId="14311" xr:uid="{00000000-0005-0000-0000-00002C9E0000}"/>
    <cellStyle name="planilhas 8" xfId="2538" xr:uid="{00000000-0005-0000-0000-00002D9E0000}"/>
    <cellStyle name="planilhas 8 10" xfId="14312" xr:uid="{00000000-0005-0000-0000-00002E9E0000}"/>
    <cellStyle name="planilhas 8 10 2" xfId="14313" xr:uid="{00000000-0005-0000-0000-00002F9E0000}"/>
    <cellStyle name="planilhas 8 10 2 2" xfId="14314" xr:uid="{00000000-0005-0000-0000-0000309E0000}"/>
    <cellStyle name="planilhas 8 10 3" xfId="14315" xr:uid="{00000000-0005-0000-0000-0000319E0000}"/>
    <cellStyle name="planilhas 8 10 4" xfId="14316" xr:uid="{00000000-0005-0000-0000-0000329E0000}"/>
    <cellStyle name="planilhas 8 10 5" xfId="14317" xr:uid="{00000000-0005-0000-0000-0000339E0000}"/>
    <cellStyle name="planilhas 8 10 6" xfId="14318" xr:uid="{00000000-0005-0000-0000-0000349E0000}"/>
    <cellStyle name="planilhas 8 10 7" xfId="14319" xr:uid="{00000000-0005-0000-0000-0000359E0000}"/>
    <cellStyle name="planilhas 8 10 8" xfId="14320" xr:uid="{00000000-0005-0000-0000-0000369E0000}"/>
    <cellStyle name="planilhas 8 11" xfId="14321" xr:uid="{00000000-0005-0000-0000-0000379E0000}"/>
    <cellStyle name="planilhas 8 2" xfId="14322" xr:uid="{00000000-0005-0000-0000-0000389E0000}"/>
    <cellStyle name="planilhas 8 2 2" xfId="14323" xr:uid="{00000000-0005-0000-0000-0000399E0000}"/>
    <cellStyle name="planilhas 8 2 2 2" xfId="14324" xr:uid="{00000000-0005-0000-0000-00003A9E0000}"/>
    <cellStyle name="planilhas 8 2 3" xfId="14325" xr:uid="{00000000-0005-0000-0000-00003B9E0000}"/>
    <cellStyle name="planilhas 8 2 4" xfId="14326" xr:uid="{00000000-0005-0000-0000-00003C9E0000}"/>
    <cellStyle name="planilhas 8 2 5" xfId="14327" xr:uid="{00000000-0005-0000-0000-00003D9E0000}"/>
    <cellStyle name="planilhas 8 2 6" xfId="14328" xr:uid="{00000000-0005-0000-0000-00003E9E0000}"/>
    <cellStyle name="planilhas 8 2 7" xfId="14329" xr:uid="{00000000-0005-0000-0000-00003F9E0000}"/>
    <cellStyle name="planilhas 8 2 8" xfId="14330" xr:uid="{00000000-0005-0000-0000-0000409E0000}"/>
    <cellStyle name="planilhas 8 3" xfId="14331" xr:uid="{00000000-0005-0000-0000-0000419E0000}"/>
    <cellStyle name="planilhas 8 3 2" xfId="14332" xr:uid="{00000000-0005-0000-0000-0000429E0000}"/>
    <cellStyle name="planilhas 8 3 2 2" xfId="14333" xr:uid="{00000000-0005-0000-0000-0000439E0000}"/>
    <cellStyle name="planilhas 8 3 3" xfId="14334" xr:uid="{00000000-0005-0000-0000-0000449E0000}"/>
    <cellStyle name="planilhas 8 3 4" xfId="14335" xr:uid="{00000000-0005-0000-0000-0000459E0000}"/>
    <cellStyle name="planilhas 8 3 5" xfId="14336" xr:uid="{00000000-0005-0000-0000-0000469E0000}"/>
    <cellStyle name="planilhas 8 3 6" xfId="14337" xr:uid="{00000000-0005-0000-0000-0000479E0000}"/>
    <cellStyle name="planilhas 8 3 7" xfId="14338" xr:uid="{00000000-0005-0000-0000-0000489E0000}"/>
    <cellStyle name="planilhas 8 3 8" xfId="14339" xr:uid="{00000000-0005-0000-0000-0000499E0000}"/>
    <cellStyle name="planilhas 8 4" xfId="14340" xr:uid="{00000000-0005-0000-0000-00004A9E0000}"/>
    <cellStyle name="planilhas 8 4 2" xfId="14341" xr:uid="{00000000-0005-0000-0000-00004B9E0000}"/>
    <cellStyle name="planilhas 8 4 2 2" xfId="14342" xr:uid="{00000000-0005-0000-0000-00004C9E0000}"/>
    <cellStyle name="planilhas 8 4 3" xfId="14343" xr:uid="{00000000-0005-0000-0000-00004D9E0000}"/>
    <cellStyle name="planilhas 8 4 4" xfId="14344" xr:uid="{00000000-0005-0000-0000-00004E9E0000}"/>
    <cellStyle name="planilhas 8 4 5" xfId="14345" xr:uid="{00000000-0005-0000-0000-00004F9E0000}"/>
    <cellStyle name="planilhas 8 4 6" xfId="14346" xr:uid="{00000000-0005-0000-0000-0000509E0000}"/>
    <cellStyle name="planilhas 8 4 7" xfId="14347" xr:uid="{00000000-0005-0000-0000-0000519E0000}"/>
    <cellStyle name="planilhas 8 4 8" xfId="14348" xr:uid="{00000000-0005-0000-0000-0000529E0000}"/>
    <cellStyle name="planilhas 8 5" xfId="14349" xr:uid="{00000000-0005-0000-0000-0000539E0000}"/>
    <cellStyle name="planilhas 8 5 2" xfId="14350" xr:uid="{00000000-0005-0000-0000-0000549E0000}"/>
    <cellStyle name="planilhas 8 5 2 2" xfId="14351" xr:uid="{00000000-0005-0000-0000-0000559E0000}"/>
    <cellStyle name="planilhas 8 5 3" xfId="14352" xr:uid="{00000000-0005-0000-0000-0000569E0000}"/>
    <cellStyle name="planilhas 8 5 4" xfId="14353" xr:uid="{00000000-0005-0000-0000-0000579E0000}"/>
    <cellStyle name="planilhas 8 5 5" xfId="14354" xr:uid="{00000000-0005-0000-0000-0000589E0000}"/>
    <cellStyle name="planilhas 8 5 6" xfId="14355" xr:uid="{00000000-0005-0000-0000-0000599E0000}"/>
    <cellStyle name="planilhas 8 5 7" xfId="14356" xr:uid="{00000000-0005-0000-0000-00005A9E0000}"/>
    <cellStyle name="planilhas 8 5 8" xfId="14357" xr:uid="{00000000-0005-0000-0000-00005B9E0000}"/>
    <cellStyle name="planilhas 8 6" xfId="14358" xr:uid="{00000000-0005-0000-0000-00005C9E0000}"/>
    <cellStyle name="planilhas 8 6 2" xfId="14359" xr:uid="{00000000-0005-0000-0000-00005D9E0000}"/>
    <cellStyle name="planilhas 8 6 2 2" xfId="14360" xr:uid="{00000000-0005-0000-0000-00005E9E0000}"/>
    <cellStyle name="planilhas 8 6 3" xfId="14361" xr:uid="{00000000-0005-0000-0000-00005F9E0000}"/>
    <cellStyle name="planilhas 8 6 4" xfId="14362" xr:uid="{00000000-0005-0000-0000-0000609E0000}"/>
    <cellStyle name="planilhas 8 6 5" xfId="14363" xr:uid="{00000000-0005-0000-0000-0000619E0000}"/>
    <cellStyle name="planilhas 8 6 6" xfId="14364" xr:uid="{00000000-0005-0000-0000-0000629E0000}"/>
    <cellStyle name="planilhas 8 6 7" xfId="14365" xr:uid="{00000000-0005-0000-0000-0000639E0000}"/>
    <cellStyle name="planilhas 8 6 8" xfId="14366" xr:uid="{00000000-0005-0000-0000-0000649E0000}"/>
    <cellStyle name="planilhas 8 7" xfId="14367" xr:uid="{00000000-0005-0000-0000-0000659E0000}"/>
    <cellStyle name="planilhas 8 7 2" xfId="14368" xr:uid="{00000000-0005-0000-0000-0000669E0000}"/>
    <cellStyle name="planilhas 8 7 2 2" xfId="14369" xr:uid="{00000000-0005-0000-0000-0000679E0000}"/>
    <cellStyle name="planilhas 8 7 3" xfId="14370" xr:uid="{00000000-0005-0000-0000-0000689E0000}"/>
    <cellStyle name="planilhas 8 7 4" xfId="14371" xr:uid="{00000000-0005-0000-0000-0000699E0000}"/>
    <cellStyle name="planilhas 8 7 5" xfId="14372" xr:uid="{00000000-0005-0000-0000-00006A9E0000}"/>
    <cellStyle name="planilhas 8 7 6" xfId="14373" xr:uid="{00000000-0005-0000-0000-00006B9E0000}"/>
    <cellStyle name="planilhas 8 7 7" xfId="14374" xr:uid="{00000000-0005-0000-0000-00006C9E0000}"/>
    <cellStyle name="planilhas 8 7 8" xfId="14375" xr:uid="{00000000-0005-0000-0000-00006D9E0000}"/>
    <cellStyle name="planilhas 8 8" xfId="14376" xr:uid="{00000000-0005-0000-0000-00006E9E0000}"/>
    <cellStyle name="planilhas 8 8 2" xfId="14377" xr:uid="{00000000-0005-0000-0000-00006F9E0000}"/>
    <cellStyle name="planilhas 8 8 2 2" xfId="14378" xr:uid="{00000000-0005-0000-0000-0000709E0000}"/>
    <cellStyle name="planilhas 8 8 3" xfId="14379" xr:uid="{00000000-0005-0000-0000-0000719E0000}"/>
    <cellStyle name="planilhas 8 8 4" xfId="14380" xr:uid="{00000000-0005-0000-0000-0000729E0000}"/>
    <cellStyle name="planilhas 8 8 5" xfId="14381" xr:uid="{00000000-0005-0000-0000-0000739E0000}"/>
    <cellStyle name="planilhas 8 8 6" xfId="14382" xr:uid="{00000000-0005-0000-0000-0000749E0000}"/>
    <cellStyle name="planilhas 8 8 7" xfId="14383" xr:uid="{00000000-0005-0000-0000-0000759E0000}"/>
    <cellStyle name="planilhas 8 8 8" xfId="14384" xr:uid="{00000000-0005-0000-0000-0000769E0000}"/>
    <cellStyle name="planilhas 8 9" xfId="14385" xr:uid="{00000000-0005-0000-0000-0000779E0000}"/>
    <cellStyle name="planilhas 8 9 2" xfId="14386" xr:uid="{00000000-0005-0000-0000-0000789E0000}"/>
    <cellStyle name="planilhas 8 9 2 2" xfId="14387" xr:uid="{00000000-0005-0000-0000-0000799E0000}"/>
    <cellStyle name="planilhas 8 9 3" xfId="14388" xr:uid="{00000000-0005-0000-0000-00007A9E0000}"/>
    <cellStyle name="planilhas 8 9 4" xfId="14389" xr:uid="{00000000-0005-0000-0000-00007B9E0000}"/>
    <cellStyle name="planilhas 8 9 5" xfId="14390" xr:uid="{00000000-0005-0000-0000-00007C9E0000}"/>
    <cellStyle name="planilhas 8 9 6" xfId="14391" xr:uid="{00000000-0005-0000-0000-00007D9E0000}"/>
    <cellStyle name="planilhas 8 9 7" xfId="14392" xr:uid="{00000000-0005-0000-0000-00007E9E0000}"/>
    <cellStyle name="planilhas 8 9 8" xfId="14393" xr:uid="{00000000-0005-0000-0000-00007F9E0000}"/>
    <cellStyle name="planilhas 9" xfId="2539" xr:uid="{00000000-0005-0000-0000-0000809E0000}"/>
    <cellStyle name="planilhas 9 10" xfId="14394" xr:uid="{00000000-0005-0000-0000-0000819E0000}"/>
    <cellStyle name="planilhas 9 10 2" xfId="14395" xr:uid="{00000000-0005-0000-0000-0000829E0000}"/>
    <cellStyle name="planilhas 9 10 2 2" xfId="14396" xr:uid="{00000000-0005-0000-0000-0000839E0000}"/>
    <cellStyle name="planilhas 9 10 3" xfId="14397" xr:uid="{00000000-0005-0000-0000-0000849E0000}"/>
    <cellStyle name="planilhas 9 10 4" xfId="14398" xr:uid="{00000000-0005-0000-0000-0000859E0000}"/>
    <cellStyle name="planilhas 9 10 5" xfId="14399" xr:uid="{00000000-0005-0000-0000-0000869E0000}"/>
    <cellStyle name="planilhas 9 10 6" xfId="14400" xr:uid="{00000000-0005-0000-0000-0000879E0000}"/>
    <cellStyle name="planilhas 9 10 7" xfId="14401" xr:uid="{00000000-0005-0000-0000-0000889E0000}"/>
    <cellStyle name="planilhas 9 10 8" xfId="14402" xr:uid="{00000000-0005-0000-0000-0000899E0000}"/>
    <cellStyle name="planilhas 9 11" xfId="14403" xr:uid="{00000000-0005-0000-0000-00008A9E0000}"/>
    <cellStyle name="planilhas 9 2" xfId="14404" xr:uid="{00000000-0005-0000-0000-00008B9E0000}"/>
    <cellStyle name="planilhas 9 2 2" xfId="14405" xr:uid="{00000000-0005-0000-0000-00008C9E0000}"/>
    <cellStyle name="planilhas 9 2 2 2" xfId="14406" xr:uid="{00000000-0005-0000-0000-00008D9E0000}"/>
    <cellStyle name="planilhas 9 2 3" xfId="14407" xr:uid="{00000000-0005-0000-0000-00008E9E0000}"/>
    <cellStyle name="planilhas 9 2 4" xfId="14408" xr:uid="{00000000-0005-0000-0000-00008F9E0000}"/>
    <cellStyle name="planilhas 9 2 5" xfId="14409" xr:uid="{00000000-0005-0000-0000-0000909E0000}"/>
    <cellStyle name="planilhas 9 2 6" xfId="14410" xr:uid="{00000000-0005-0000-0000-0000919E0000}"/>
    <cellStyle name="planilhas 9 2 7" xfId="14411" xr:uid="{00000000-0005-0000-0000-0000929E0000}"/>
    <cellStyle name="planilhas 9 2 8" xfId="14412" xr:uid="{00000000-0005-0000-0000-0000939E0000}"/>
    <cellStyle name="planilhas 9 3" xfId="14413" xr:uid="{00000000-0005-0000-0000-0000949E0000}"/>
    <cellStyle name="planilhas 9 3 2" xfId="14414" xr:uid="{00000000-0005-0000-0000-0000959E0000}"/>
    <cellStyle name="planilhas 9 3 2 2" xfId="14415" xr:uid="{00000000-0005-0000-0000-0000969E0000}"/>
    <cellStyle name="planilhas 9 3 3" xfId="14416" xr:uid="{00000000-0005-0000-0000-0000979E0000}"/>
    <cellStyle name="planilhas 9 3 4" xfId="14417" xr:uid="{00000000-0005-0000-0000-0000989E0000}"/>
    <cellStyle name="planilhas 9 3 5" xfId="14418" xr:uid="{00000000-0005-0000-0000-0000999E0000}"/>
    <cellStyle name="planilhas 9 3 6" xfId="14419" xr:uid="{00000000-0005-0000-0000-00009A9E0000}"/>
    <cellStyle name="planilhas 9 3 7" xfId="14420" xr:uid="{00000000-0005-0000-0000-00009B9E0000}"/>
    <cellStyle name="planilhas 9 3 8" xfId="14421" xr:uid="{00000000-0005-0000-0000-00009C9E0000}"/>
    <cellStyle name="planilhas 9 4" xfId="14422" xr:uid="{00000000-0005-0000-0000-00009D9E0000}"/>
    <cellStyle name="planilhas 9 4 2" xfId="14423" xr:uid="{00000000-0005-0000-0000-00009E9E0000}"/>
    <cellStyle name="planilhas 9 4 2 2" xfId="14424" xr:uid="{00000000-0005-0000-0000-00009F9E0000}"/>
    <cellStyle name="planilhas 9 4 3" xfId="14425" xr:uid="{00000000-0005-0000-0000-0000A09E0000}"/>
    <cellStyle name="planilhas 9 4 4" xfId="14426" xr:uid="{00000000-0005-0000-0000-0000A19E0000}"/>
    <cellStyle name="planilhas 9 4 5" xfId="14427" xr:uid="{00000000-0005-0000-0000-0000A29E0000}"/>
    <cellStyle name="planilhas 9 4 6" xfId="14428" xr:uid="{00000000-0005-0000-0000-0000A39E0000}"/>
    <cellStyle name="planilhas 9 4 7" xfId="14429" xr:uid="{00000000-0005-0000-0000-0000A49E0000}"/>
    <cellStyle name="planilhas 9 4 8" xfId="14430" xr:uid="{00000000-0005-0000-0000-0000A59E0000}"/>
    <cellStyle name="planilhas 9 5" xfId="14431" xr:uid="{00000000-0005-0000-0000-0000A69E0000}"/>
    <cellStyle name="planilhas 9 5 2" xfId="14432" xr:uid="{00000000-0005-0000-0000-0000A79E0000}"/>
    <cellStyle name="planilhas 9 5 2 2" xfId="14433" xr:uid="{00000000-0005-0000-0000-0000A89E0000}"/>
    <cellStyle name="planilhas 9 5 3" xfId="14434" xr:uid="{00000000-0005-0000-0000-0000A99E0000}"/>
    <cellStyle name="planilhas 9 5 4" xfId="14435" xr:uid="{00000000-0005-0000-0000-0000AA9E0000}"/>
    <cellStyle name="planilhas 9 5 5" xfId="14436" xr:uid="{00000000-0005-0000-0000-0000AB9E0000}"/>
    <cellStyle name="planilhas 9 5 6" xfId="14437" xr:uid="{00000000-0005-0000-0000-0000AC9E0000}"/>
    <cellStyle name="planilhas 9 5 7" xfId="14438" xr:uid="{00000000-0005-0000-0000-0000AD9E0000}"/>
    <cellStyle name="planilhas 9 5 8" xfId="14439" xr:uid="{00000000-0005-0000-0000-0000AE9E0000}"/>
    <cellStyle name="planilhas 9 6" xfId="14440" xr:uid="{00000000-0005-0000-0000-0000AF9E0000}"/>
    <cellStyle name="planilhas 9 6 2" xfId="14441" xr:uid="{00000000-0005-0000-0000-0000B09E0000}"/>
    <cellStyle name="planilhas 9 6 2 2" xfId="14442" xr:uid="{00000000-0005-0000-0000-0000B19E0000}"/>
    <cellStyle name="planilhas 9 6 3" xfId="14443" xr:uid="{00000000-0005-0000-0000-0000B29E0000}"/>
    <cellStyle name="planilhas 9 6 4" xfId="14444" xr:uid="{00000000-0005-0000-0000-0000B39E0000}"/>
    <cellStyle name="planilhas 9 6 5" xfId="14445" xr:uid="{00000000-0005-0000-0000-0000B49E0000}"/>
    <cellStyle name="planilhas 9 6 6" xfId="14446" xr:uid="{00000000-0005-0000-0000-0000B59E0000}"/>
    <cellStyle name="planilhas 9 6 7" xfId="14447" xr:uid="{00000000-0005-0000-0000-0000B69E0000}"/>
    <cellStyle name="planilhas 9 6 8" xfId="14448" xr:uid="{00000000-0005-0000-0000-0000B79E0000}"/>
    <cellStyle name="planilhas 9 7" xfId="14449" xr:uid="{00000000-0005-0000-0000-0000B89E0000}"/>
    <cellStyle name="planilhas 9 7 2" xfId="14450" xr:uid="{00000000-0005-0000-0000-0000B99E0000}"/>
    <cellStyle name="planilhas 9 7 2 2" xfId="14451" xr:uid="{00000000-0005-0000-0000-0000BA9E0000}"/>
    <cellStyle name="planilhas 9 7 3" xfId="14452" xr:uid="{00000000-0005-0000-0000-0000BB9E0000}"/>
    <cellStyle name="planilhas 9 7 4" xfId="14453" xr:uid="{00000000-0005-0000-0000-0000BC9E0000}"/>
    <cellStyle name="planilhas 9 7 5" xfId="14454" xr:uid="{00000000-0005-0000-0000-0000BD9E0000}"/>
    <cellStyle name="planilhas 9 7 6" xfId="14455" xr:uid="{00000000-0005-0000-0000-0000BE9E0000}"/>
    <cellStyle name="planilhas 9 7 7" xfId="14456" xr:uid="{00000000-0005-0000-0000-0000BF9E0000}"/>
    <cellStyle name="planilhas 9 7 8" xfId="14457" xr:uid="{00000000-0005-0000-0000-0000C09E0000}"/>
    <cellStyle name="planilhas 9 8" xfId="14458" xr:uid="{00000000-0005-0000-0000-0000C19E0000}"/>
    <cellStyle name="planilhas 9 8 2" xfId="14459" xr:uid="{00000000-0005-0000-0000-0000C29E0000}"/>
    <cellStyle name="planilhas 9 8 2 2" xfId="14460" xr:uid="{00000000-0005-0000-0000-0000C39E0000}"/>
    <cellStyle name="planilhas 9 8 3" xfId="14461" xr:uid="{00000000-0005-0000-0000-0000C49E0000}"/>
    <cellStyle name="planilhas 9 8 4" xfId="14462" xr:uid="{00000000-0005-0000-0000-0000C59E0000}"/>
    <cellStyle name="planilhas 9 8 5" xfId="14463" xr:uid="{00000000-0005-0000-0000-0000C69E0000}"/>
    <cellStyle name="planilhas 9 8 6" xfId="14464" xr:uid="{00000000-0005-0000-0000-0000C79E0000}"/>
    <cellStyle name="planilhas 9 8 7" xfId="14465" xr:uid="{00000000-0005-0000-0000-0000C89E0000}"/>
    <cellStyle name="planilhas 9 8 8" xfId="14466" xr:uid="{00000000-0005-0000-0000-0000C99E0000}"/>
    <cellStyle name="planilhas 9 9" xfId="14467" xr:uid="{00000000-0005-0000-0000-0000CA9E0000}"/>
    <cellStyle name="planilhas 9 9 2" xfId="14468" xr:uid="{00000000-0005-0000-0000-0000CB9E0000}"/>
    <cellStyle name="planilhas 9 9 2 2" xfId="14469" xr:uid="{00000000-0005-0000-0000-0000CC9E0000}"/>
    <cellStyle name="planilhas 9 9 3" xfId="14470" xr:uid="{00000000-0005-0000-0000-0000CD9E0000}"/>
    <cellStyle name="planilhas 9 9 3 2" xfId="14471" xr:uid="{00000000-0005-0000-0000-0000CE9E0000}"/>
    <cellStyle name="planilhas 9 9 4" xfId="14472" xr:uid="{00000000-0005-0000-0000-0000CF9E0000}"/>
    <cellStyle name="planilhas 9 9 4 2" xfId="14473" xr:uid="{00000000-0005-0000-0000-0000D09E0000}"/>
    <cellStyle name="planilhas 9 9 5" xfId="14474" xr:uid="{00000000-0005-0000-0000-0000D19E0000}"/>
    <cellStyle name="planilhas 9 9 5 2" xfId="14475" xr:uid="{00000000-0005-0000-0000-0000D29E0000}"/>
    <cellStyle name="planilhas 9 9 6" xfId="14476" xr:uid="{00000000-0005-0000-0000-0000D39E0000}"/>
    <cellStyle name="planilhas 9 9 6 2" xfId="14477" xr:uid="{00000000-0005-0000-0000-0000D49E0000}"/>
    <cellStyle name="planilhas 9 9 7" xfId="14478" xr:uid="{00000000-0005-0000-0000-0000D59E0000}"/>
    <cellStyle name="planilhas 9 9 7 2" xfId="14479" xr:uid="{00000000-0005-0000-0000-0000D69E0000}"/>
    <cellStyle name="planilhas 9 9 8" xfId="14480" xr:uid="{00000000-0005-0000-0000-0000D79E0000}"/>
    <cellStyle name="planilhas 9 9 8 2" xfId="14481" xr:uid="{00000000-0005-0000-0000-0000D89E0000}"/>
    <cellStyle name="planilhas 9 9 9" xfId="14482" xr:uid="{00000000-0005-0000-0000-0000D99E0000}"/>
    <cellStyle name="Ponto" xfId="2540" xr:uid="{00000000-0005-0000-0000-0000DA9E0000}"/>
    <cellStyle name="Porcentagem" xfId="68" builtinId="5"/>
    <cellStyle name="Porcentagem 10" xfId="69" xr:uid="{00000000-0005-0000-0000-0000DC9E0000}"/>
    <cellStyle name="Porcentagem 10 2" xfId="70" xr:uid="{00000000-0005-0000-0000-0000DD9E0000}"/>
    <cellStyle name="Porcentagem 11" xfId="2541" xr:uid="{00000000-0005-0000-0000-0000DE9E0000}"/>
    <cellStyle name="Porcentagem 12" xfId="2542" xr:uid="{00000000-0005-0000-0000-0000DF9E0000}"/>
    <cellStyle name="Porcentagem 13" xfId="2756" xr:uid="{00000000-0005-0000-0000-0000E09E0000}"/>
    <cellStyle name="Porcentagem 13 2" xfId="20267" xr:uid="{00000000-0005-0000-0000-0000E19E0000}"/>
    <cellStyle name="Porcentagem 13 2 2" xfId="25449" xr:uid="{00000000-0005-0000-0000-0000E29E0000}"/>
    <cellStyle name="Porcentagem 13 2 2 2" xfId="35570" xr:uid="{00000000-0005-0000-0000-0000E39E0000}"/>
    <cellStyle name="Porcentagem 13 2 3" xfId="30474" xr:uid="{00000000-0005-0000-0000-0000E49E0000}"/>
    <cellStyle name="Porcentagem 13 3" xfId="23349" xr:uid="{00000000-0005-0000-0000-0000E59E0000}"/>
    <cellStyle name="Porcentagem 13 3 2" xfId="33502" xr:uid="{00000000-0005-0000-0000-0000E69E0000}"/>
    <cellStyle name="Porcentagem 13 4" xfId="27559" xr:uid="{00000000-0005-0000-0000-0000E79E0000}"/>
    <cellStyle name="Porcentagem 13 5" xfId="39983" xr:uid="{00000000-0005-0000-0000-0000E89E0000}"/>
    <cellStyle name="Porcentagem 14" xfId="71" xr:uid="{00000000-0005-0000-0000-0000E99E0000}"/>
    <cellStyle name="Porcentagem 14 2" xfId="20642" xr:uid="{00000000-0005-0000-0000-0000EA9E0000}"/>
    <cellStyle name="Porcentagem 14 3" xfId="3222" xr:uid="{00000000-0005-0000-0000-0000EB9E0000}"/>
    <cellStyle name="Porcentagem 15" xfId="72" xr:uid="{00000000-0005-0000-0000-0000EC9E0000}"/>
    <cellStyle name="Porcentagem 15 2" xfId="3756" xr:uid="{00000000-0005-0000-0000-0000ED9E0000}"/>
    <cellStyle name="Porcentagem 16" xfId="23003" xr:uid="{00000000-0005-0000-0000-0000EE9E0000}"/>
    <cellStyle name="Porcentagem 16 2" xfId="33169" xr:uid="{00000000-0005-0000-0000-0000EF9E0000}"/>
    <cellStyle name="Porcentagem 17" xfId="27556" xr:uid="{00000000-0005-0000-0000-0000F09E0000}"/>
    <cellStyle name="Porcentagem 2" xfId="73" xr:uid="{00000000-0005-0000-0000-0000F19E0000}"/>
    <cellStyle name="Porcentagem 2 10" xfId="2544" xr:uid="{00000000-0005-0000-0000-0000F29E0000}"/>
    <cellStyle name="Porcentagem 2 11" xfId="2545" xr:uid="{00000000-0005-0000-0000-0000F39E0000}"/>
    <cellStyle name="Porcentagem 2 12" xfId="2546" xr:uid="{00000000-0005-0000-0000-0000F49E0000}"/>
    <cellStyle name="Porcentagem 2 13" xfId="2547" xr:uid="{00000000-0005-0000-0000-0000F59E0000}"/>
    <cellStyle name="Porcentagem 2 14" xfId="2548" xr:uid="{00000000-0005-0000-0000-0000F69E0000}"/>
    <cellStyle name="Porcentagem 2 15" xfId="2549" xr:uid="{00000000-0005-0000-0000-0000F79E0000}"/>
    <cellStyle name="Porcentagem 2 16" xfId="2550" xr:uid="{00000000-0005-0000-0000-0000F89E0000}"/>
    <cellStyle name="Porcentagem 2 17" xfId="2551" xr:uid="{00000000-0005-0000-0000-0000F99E0000}"/>
    <cellStyle name="Porcentagem 2 18" xfId="2552" xr:uid="{00000000-0005-0000-0000-0000FA9E0000}"/>
    <cellStyle name="Porcentagem 2 19" xfId="2553" xr:uid="{00000000-0005-0000-0000-0000FB9E0000}"/>
    <cellStyle name="Porcentagem 2 2" xfId="74" xr:uid="{00000000-0005-0000-0000-0000FC9E0000}"/>
    <cellStyle name="Porcentagem 2 2 2" xfId="2554" xr:uid="{00000000-0005-0000-0000-0000FD9E0000}"/>
    <cellStyle name="Porcentagem 2 2 3" xfId="14483" xr:uid="{00000000-0005-0000-0000-0000FE9E0000}"/>
    <cellStyle name="Porcentagem 2 2 4" xfId="14484" xr:uid="{00000000-0005-0000-0000-0000FF9E0000}"/>
    <cellStyle name="Porcentagem 2 2 5" xfId="14485" xr:uid="{00000000-0005-0000-0000-0000009F0000}"/>
    <cellStyle name="Porcentagem 2 2 6" xfId="14486" xr:uid="{00000000-0005-0000-0000-0000019F0000}"/>
    <cellStyle name="Porcentagem 2 20" xfId="2555" xr:uid="{00000000-0005-0000-0000-0000029F0000}"/>
    <cellStyle name="Porcentagem 2 21" xfId="2556" xr:uid="{00000000-0005-0000-0000-0000039F0000}"/>
    <cellStyle name="Porcentagem 2 22" xfId="2557" xr:uid="{00000000-0005-0000-0000-0000049F0000}"/>
    <cellStyle name="Porcentagem 2 23" xfId="27545" xr:uid="{00000000-0005-0000-0000-0000059F0000}"/>
    <cellStyle name="Porcentagem 2 23 2" xfId="41847" xr:uid="{00000000-0005-0000-0000-0000069F0000}"/>
    <cellStyle name="Porcentagem 2 24" xfId="2543" xr:uid="{00000000-0005-0000-0000-0000079F0000}"/>
    <cellStyle name="Porcentagem 2 25" xfId="46078" xr:uid="{00000000-0005-0000-0000-0000089F0000}"/>
    <cellStyle name="Porcentagem 2 3" xfId="2558" xr:uid="{00000000-0005-0000-0000-0000099F0000}"/>
    <cellStyle name="Porcentagem 2 3 2" xfId="46079" xr:uid="{00000000-0005-0000-0000-00000A9F0000}"/>
    <cellStyle name="Porcentagem 2 4" xfId="2559" xr:uid="{00000000-0005-0000-0000-00000B9F0000}"/>
    <cellStyle name="Porcentagem 2 5" xfId="2560" xr:uid="{00000000-0005-0000-0000-00000C9F0000}"/>
    <cellStyle name="Porcentagem 2 6" xfId="2561" xr:uid="{00000000-0005-0000-0000-00000D9F0000}"/>
    <cellStyle name="Porcentagem 2 7" xfId="2562" xr:uid="{00000000-0005-0000-0000-00000E9F0000}"/>
    <cellStyle name="Porcentagem 2 8" xfId="2563" xr:uid="{00000000-0005-0000-0000-00000F9F0000}"/>
    <cellStyle name="Porcentagem 2 9" xfId="2564" xr:uid="{00000000-0005-0000-0000-0000109F0000}"/>
    <cellStyle name="Porcentagem 3" xfId="75" xr:uid="{00000000-0005-0000-0000-0000119F0000}"/>
    <cellStyle name="Porcentagem 3 10" xfId="2565" xr:uid="{00000000-0005-0000-0000-0000129F0000}"/>
    <cellStyle name="Porcentagem 3 11" xfId="2566" xr:uid="{00000000-0005-0000-0000-0000139F0000}"/>
    <cellStyle name="Porcentagem 3 12" xfId="2567" xr:uid="{00000000-0005-0000-0000-0000149F0000}"/>
    <cellStyle name="Porcentagem 3 13" xfId="2568" xr:uid="{00000000-0005-0000-0000-0000159F0000}"/>
    <cellStyle name="Porcentagem 3 2" xfId="76" xr:uid="{00000000-0005-0000-0000-0000169F0000}"/>
    <cellStyle name="Porcentagem 3 2 2" xfId="2569" xr:uid="{00000000-0005-0000-0000-0000179F0000}"/>
    <cellStyle name="Porcentagem 3 3" xfId="77" xr:uid="{00000000-0005-0000-0000-0000189F0000}"/>
    <cellStyle name="Porcentagem 3 3 2" xfId="2570" xr:uid="{00000000-0005-0000-0000-0000199F0000}"/>
    <cellStyle name="Porcentagem 3 4" xfId="2571" xr:uid="{00000000-0005-0000-0000-00001A9F0000}"/>
    <cellStyle name="Porcentagem 3 5" xfId="2572" xr:uid="{00000000-0005-0000-0000-00001B9F0000}"/>
    <cellStyle name="Porcentagem 3 6" xfId="2573" xr:uid="{00000000-0005-0000-0000-00001C9F0000}"/>
    <cellStyle name="Porcentagem 3 7" xfId="2574" xr:uid="{00000000-0005-0000-0000-00001D9F0000}"/>
    <cellStyle name="Porcentagem 3 8" xfId="2575" xr:uid="{00000000-0005-0000-0000-00001E9F0000}"/>
    <cellStyle name="Porcentagem 3 9" xfId="2576" xr:uid="{00000000-0005-0000-0000-00001F9F0000}"/>
    <cellStyle name="Porcentagem 4" xfId="78" xr:uid="{00000000-0005-0000-0000-0000209F0000}"/>
    <cellStyle name="Porcentagem 4 10" xfId="2577" xr:uid="{00000000-0005-0000-0000-0000219F0000}"/>
    <cellStyle name="Porcentagem 4 11" xfId="2578" xr:uid="{00000000-0005-0000-0000-0000229F0000}"/>
    <cellStyle name="Porcentagem 4 2" xfId="2579" xr:uid="{00000000-0005-0000-0000-0000239F0000}"/>
    <cellStyle name="Porcentagem 4 3" xfId="2580" xr:uid="{00000000-0005-0000-0000-0000249F0000}"/>
    <cellStyle name="Porcentagem 4 4" xfId="2581" xr:uid="{00000000-0005-0000-0000-0000259F0000}"/>
    <cellStyle name="Porcentagem 4 5" xfId="2582" xr:uid="{00000000-0005-0000-0000-0000269F0000}"/>
    <cellStyle name="Porcentagem 4 6" xfId="2583" xr:uid="{00000000-0005-0000-0000-0000279F0000}"/>
    <cellStyle name="Porcentagem 4 7" xfId="2584" xr:uid="{00000000-0005-0000-0000-0000289F0000}"/>
    <cellStyle name="Porcentagem 4 8" xfId="2585" xr:uid="{00000000-0005-0000-0000-0000299F0000}"/>
    <cellStyle name="Porcentagem 4 9" xfId="2586" xr:uid="{00000000-0005-0000-0000-00002A9F0000}"/>
    <cellStyle name="Porcentagem 5" xfId="79" xr:uid="{00000000-0005-0000-0000-00002B9F0000}"/>
    <cellStyle name="Porcentagem 5 10" xfId="2587" xr:uid="{00000000-0005-0000-0000-00002C9F0000}"/>
    <cellStyle name="Porcentagem 5 11" xfId="2588" xr:uid="{00000000-0005-0000-0000-00002D9F0000}"/>
    <cellStyle name="Porcentagem 5 2" xfId="2589" xr:uid="{00000000-0005-0000-0000-00002E9F0000}"/>
    <cellStyle name="Porcentagem 5 3" xfId="2590" xr:uid="{00000000-0005-0000-0000-00002F9F0000}"/>
    <cellStyle name="Porcentagem 5 4" xfId="2591" xr:uid="{00000000-0005-0000-0000-0000309F0000}"/>
    <cellStyle name="Porcentagem 5 5" xfId="2592" xr:uid="{00000000-0005-0000-0000-0000319F0000}"/>
    <cellStyle name="Porcentagem 5 6" xfId="2593" xr:uid="{00000000-0005-0000-0000-0000329F0000}"/>
    <cellStyle name="Porcentagem 5 7" xfId="2594" xr:uid="{00000000-0005-0000-0000-0000339F0000}"/>
    <cellStyle name="Porcentagem 5 8" xfId="2595" xr:uid="{00000000-0005-0000-0000-0000349F0000}"/>
    <cellStyle name="Porcentagem 5 9" xfId="2596" xr:uid="{00000000-0005-0000-0000-0000359F0000}"/>
    <cellStyle name="Porcentagem 6" xfId="80" xr:uid="{00000000-0005-0000-0000-0000369F0000}"/>
    <cellStyle name="Porcentagem 6 2" xfId="81" xr:uid="{00000000-0005-0000-0000-0000379F0000}"/>
    <cellStyle name="Porcentagem 6 3" xfId="2597" xr:uid="{00000000-0005-0000-0000-0000389F0000}"/>
    <cellStyle name="Porcentagem 7" xfId="82" xr:uid="{00000000-0005-0000-0000-0000399F0000}"/>
    <cellStyle name="Porcentagem 8" xfId="83" xr:uid="{00000000-0005-0000-0000-00003A9F0000}"/>
    <cellStyle name="Porcentagem 8 2" xfId="2598" xr:uid="{00000000-0005-0000-0000-00003B9F0000}"/>
    <cellStyle name="Porcentagem 9" xfId="84" xr:uid="{00000000-0005-0000-0000-00003C9F0000}"/>
    <cellStyle name="Porcentagem 9 2" xfId="2600" xr:uid="{00000000-0005-0000-0000-00003D9F0000}"/>
    <cellStyle name="Porcentagem 9 3" xfId="2599" xr:uid="{00000000-0005-0000-0000-00003E9F0000}"/>
    <cellStyle name="Ruim" xfId="180" builtinId="27" customBuiltin="1"/>
    <cellStyle name="Saída 10" xfId="21922" xr:uid="{00000000-0005-0000-0000-00003F9F0000}"/>
    <cellStyle name="Saída 10 2" xfId="45829" xr:uid="{00000000-0005-0000-0000-0000409F0000}"/>
    <cellStyle name="Saída 11" xfId="27546" xr:uid="{00000000-0005-0000-0000-0000419F0000}"/>
    <cellStyle name="Saída 11 2" xfId="45867" xr:uid="{00000000-0005-0000-0000-0000429F0000}"/>
    <cellStyle name="Saída 12" xfId="46062" xr:uid="{00000000-0005-0000-0000-0000439F0000}"/>
    <cellStyle name="Saída 13" xfId="38059" xr:uid="{00000000-0005-0000-0000-0000449F0000}"/>
    <cellStyle name="Saída 14" xfId="2601" xr:uid="{00000000-0005-0000-0000-0000459F0000}"/>
    <cellStyle name="Saída 2" xfId="2602" xr:uid="{00000000-0005-0000-0000-0000469F0000}"/>
    <cellStyle name="Saída 2 2" xfId="2603" xr:uid="{00000000-0005-0000-0000-0000479F0000}"/>
    <cellStyle name="Saída 2 2 10" xfId="46063" xr:uid="{00000000-0005-0000-0000-0000489F0000}"/>
    <cellStyle name="Saída 2 2 11" xfId="38060" xr:uid="{00000000-0005-0000-0000-0000499F0000}"/>
    <cellStyle name="Saída 2 2 2" xfId="3154" xr:uid="{00000000-0005-0000-0000-00004A9F0000}"/>
    <cellStyle name="Saída 2 2 2 2" xfId="20075" xr:uid="{00000000-0005-0000-0000-00004B9F0000}"/>
    <cellStyle name="Saída 2 2 2 2 2" xfId="22985" xr:uid="{00000000-0005-0000-0000-00004C9F0000}"/>
    <cellStyle name="Saída 2 2 2 2 2 2" xfId="33155" xr:uid="{00000000-0005-0000-0000-00004D9F0000}"/>
    <cellStyle name="Saída 2 2 2 2 3" xfId="30292" xr:uid="{00000000-0005-0000-0000-00004E9F0000}"/>
    <cellStyle name="Saída 2 2 2 2 4" xfId="43926" xr:uid="{00000000-0005-0000-0000-00004F9F0000}"/>
    <cellStyle name="Saída 2 2 2 3" xfId="20056" xr:uid="{00000000-0005-0000-0000-0000509F0000}"/>
    <cellStyle name="Saída 2 2 2 3 2" xfId="30277" xr:uid="{00000000-0005-0000-0000-0000519F0000}"/>
    <cellStyle name="Saída 2 2 2 3 3" xfId="45814" xr:uid="{00000000-0005-0000-0000-0000529F0000}"/>
    <cellStyle name="Saída 2 2 2 4" xfId="27941" xr:uid="{00000000-0005-0000-0000-0000539F0000}"/>
    <cellStyle name="Saída 2 2 2 4 2" xfId="45839" xr:uid="{00000000-0005-0000-0000-0000549F0000}"/>
    <cellStyle name="Saída 2 2 2 5" xfId="45786" xr:uid="{00000000-0005-0000-0000-0000559F0000}"/>
    <cellStyle name="Saída 2 2 2 6" xfId="45842" xr:uid="{00000000-0005-0000-0000-0000569F0000}"/>
    <cellStyle name="Saída 2 2 2 7" xfId="45771" xr:uid="{00000000-0005-0000-0000-0000579F0000}"/>
    <cellStyle name="Saída 2 2 2 8" xfId="45841" xr:uid="{00000000-0005-0000-0000-0000589F0000}"/>
    <cellStyle name="Saída 2 2 2 9" xfId="39985" xr:uid="{00000000-0005-0000-0000-0000599F0000}"/>
    <cellStyle name="Saída 2 2 3" xfId="3729" xr:uid="{00000000-0005-0000-0000-00005A9F0000}"/>
    <cellStyle name="Saída 2 2 3 2" xfId="20072" xr:uid="{00000000-0005-0000-0000-00005B9F0000}"/>
    <cellStyle name="Saída 2 2 3 2 2" xfId="22983" xr:uid="{00000000-0005-0000-0000-00005C9F0000}"/>
    <cellStyle name="Saída 2 2 3 2 2 2" xfId="33154" xr:uid="{00000000-0005-0000-0000-00005D9F0000}"/>
    <cellStyle name="Saída 2 2 3 2 3" xfId="30290" xr:uid="{00000000-0005-0000-0000-00005E9F0000}"/>
    <cellStyle name="Saída 2 2 3 3" xfId="20039" xr:uid="{00000000-0005-0000-0000-00005F9F0000}"/>
    <cellStyle name="Saída 2 2 3 3 2" xfId="30266" xr:uid="{00000000-0005-0000-0000-0000609F0000}"/>
    <cellStyle name="Saída 2 2 3 4" xfId="28442" xr:uid="{00000000-0005-0000-0000-0000619F0000}"/>
    <cellStyle name="Saída 2 2 3 5" xfId="42011" xr:uid="{00000000-0005-0000-0000-0000629F0000}"/>
    <cellStyle name="Saída 2 2 4" xfId="20044" xr:uid="{00000000-0005-0000-0000-0000639F0000}"/>
    <cellStyle name="Saída 2 2 4 2" xfId="22969" xr:uid="{00000000-0005-0000-0000-0000649F0000}"/>
    <cellStyle name="Saída 2 2 4 2 2" xfId="33142" xr:uid="{00000000-0005-0000-0000-0000659F0000}"/>
    <cellStyle name="Saída 2 2 4 3" xfId="30269" xr:uid="{00000000-0005-0000-0000-0000669F0000}"/>
    <cellStyle name="Saída 2 2 4 4" xfId="41859" xr:uid="{00000000-0005-0000-0000-0000679F0000}"/>
    <cellStyle name="Saída 2 2 5" xfId="19151" xr:uid="{00000000-0005-0000-0000-0000689F0000}"/>
    <cellStyle name="Saída 2 2 5 2" xfId="29387" xr:uid="{00000000-0005-0000-0000-0000699F0000}"/>
    <cellStyle name="Saída 2 2 5 3" xfId="45875" xr:uid="{00000000-0005-0000-0000-00006A9F0000}"/>
    <cellStyle name="Saída 2 2 6" xfId="27547" xr:uid="{00000000-0005-0000-0000-00006B9F0000}"/>
    <cellStyle name="Saída 2 2 6 2" xfId="45830" xr:uid="{00000000-0005-0000-0000-00006C9F0000}"/>
    <cellStyle name="Saída 2 2 7" xfId="37874" xr:uid="{00000000-0005-0000-0000-00006D9F0000}"/>
    <cellStyle name="Saída 2 2 8" xfId="41990" xr:uid="{00000000-0005-0000-0000-00006E9F0000}"/>
    <cellStyle name="Saída 2 2 9" xfId="45798" xr:uid="{00000000-0005-0000-0000-00006F9F0000}"/>
    <cellStyle name="Saída 2 3" xfId="23724" xr:uid="{00000000-0005-0000-0000-0000709F0000}"/>
    <cellStyle name="Saída 2 3 2" xfId="37475" xr:uid="{00000000-0005-0000-0000-0000719F0000}"/>
    <cellStyle name="Saída 2 4" xfId="37500" xr:uid="{00000000-0005-0000-0000-0000729F0000}"/>
    <cellStyle name="Saída 3" xfId="2604" xr:uid="{00000000-0005-0000-0000-0000739F0000}"/>
    <cellStyle name="Saída 4" xfId="3155" xr:uid="{00000000-0005-0000-0000-0000749F0000}"/>
    <cellStyle name="Saída 4 2" xfId="3730" xr:uid="{00000000-0005-0000-0000-0000759F0000}"/>
    <cellStyle name="Saída 4 2 2" xfId="20077" xr:uid="{00000000-0005-0000-0000-0000769F0000}"/>
    <cellStyle name="Saída 4 2 2 2" xfId="22987" xr:uid="{00000000-0005-0000-0000-0000779F0000}"/>
    <cellStyle name="Saída 4 2 2 2 2" xfId="33156" xr:uid="{00000000-0005-0000-0000-0000789F0000}"/>
    <cellStyle name="Saída 4 2 2 3" xfId="30293" xr:uid="{00000000-0005-0000-0000-0000799F0000}"/>
    <cellStyle name="Saída 4 2 3" xfId="20087" xr:uid="{00000000-0005-0000-0000-00007A9F0000}"/>
    <cellStyle name="Saída 4 2 3 2" xfId="30299" xr:uid="{00000000-0005-0000-0000-00007B9F0000}"/>
    <cellStyle name="Saída 4 2 4" xfId="28443" xr:uid="{00000000-0005-0000-0000-00007C9F0000}"/>
    <cellStyle name="Saída 4 2 5" xfId="43925" xr:uid="{00000000-0005-0000-0000-00007D9F0000}"/>
    <cellStyle name="Saída 4 3" xfId="19096" xr:uid="{00000000-0005-0000-0000-00007E9F0000}"/>
    <cellStyle name="Saída 4 3 2" xfId="22042" xr:uid="{00000000-0005-0000-0000-00007F9F0000}"/>
    <cellStyle name="Saída 4 3 2 2" xfId="32218" xr:uid="{00000000-0005-0000-0000-0000809F0000}"/>
    <cellStyle name="Saída 4 3 3" xfId="29333" xr:uid="{00000000-0005-0000-0000-0000819F0000}"/>
    <cellStyle name="Saída 4 3 4" xfId="45813" xr:uid="{00000000-0005-0000-0000-0000829F0000}"/>
    <cellStyle name="Saída 4 4" xfId="19098" xr:uid="{00000000-0005-0000-0000-0000839F0000}"/>
    <cellStyle name="Saída 4 4 2" xfId="29335" xr:uid="{00000000-0005-0000-0000-0000849F0000}"/>
    <cellStyle name="Saída 4 4 3" xfId="45784" xr:uid="{00000000-0005-0000-0000-0000859F0000}"/>
    <cellStyle name="Saída 4 5" xfId="27942" xr:uid="{00000000-0005-0000-0000-0000869F0000}"/>
    <cellStyle name="Saída 4 5 2" xfId="45779" xr:uid="{00000000-0005-0000-0000-0000879F0000}"/>
    <cellStyle name="Saída 4 6" xfId="45820" xr:uid="{00000000-0005-0000-0000-0000889F0000}"/>
    <cellStyle name="Saída 4 7" xfId="45772" xr:uid="{00000000-0005-0000-0000-0000899F0000}"/>
    <cellStyle name="Saída 4 8" xfId="45769" xr:uid="{00000000-0005-0000-0000-00008A9F0000}"/>
    <cellStyle name="Saída 4 9" xfId="39984" xr:uid="{00000000-0005-0000-0000-00008B9F0000}"/>
    <cellStyle name="Saída 5" xfId="3156" xr:uid="{00000000-0005-0000-0000-00008C9F0000}"/>
    <cellStyle name="Saída 5 2" xfId="20065" xr:uid="{00000000-0005-0000-0000-00008D9F0000}"/>
    <cellStyle name="Saída 5 2 2" xfId="22978" xr:uid="{00000000-0005-0000-0000-00008E9F0000}"/>
    <cellStyle name="Saída 5 2 2 2" xfId="33150" xr:uid="{00000000-0005-0000-0000-00008F9F0000}"/>
    <cellStyle name="Saída 5 2 3" xfId="30285" xr:uid="{00000000-0005-0000-0000-0000909F0000}"/>
    <cellStyle name="Saída 5 3" xfId="20051" xr:uid="{00000000-0005-0000-0000-0000919F0000}"/>
    <cellStyle name="Saída 5 3 2" xfId="30272" xr:uid="{00000000-0005-0000-0000-0000929F0000}"/>
    <cellStyle name="Saída 5 4" xfId="27943" xr:uid="{00000000-0005-0000-0000-0000939F0000}"/>
    <cellStyle name="Saída 5 5" xfId="42010" xr:uid="{00000000-0005-0000-0000-0000949F0000}"/>
    <cellStyle name="Saída 6" xfId="3731" xr:uid="{00000000-0005-0000-0000-0000959F0000}"/>
    <cellStyle name="Saída 6 2" xfId="20101" xr:uid="{00000000-0005-0000-0000-0000969F0000}"/>
    <cellStyle name="Saída 6 2 2" xfId="22997" xr:uid="{00000000-0005-0000-0000-0000979F0000}"/>
    <cellStyle name="Saída 6 2 2 2" xfId="33165" xr:uid="{00000000-0005-0000-0000-0000989F0000}"/>
    <cellStyle name="Saída 6 2 3" xfId="30309" xr:uid="{00000000-0005-0000-0000-0000999F0000}"/>
    <cellStyle name="Saída 6 3" xfId="19152" xr:uid="{00000000-0005-0000-0000-00009A9F0000}"/>
    <cellStyle name="Saída 6 3 2" xfId="29388" xr:uid="{00000000-0005-0000-0000-00009B9F0000}"/>
    <cellStyle name="Saída 6 4" xfId="28444" xr:uid="{00000000-0005-0000-0000-00009C9F0000}"/>
    <cellStyle name="Saída 6 5" xfId="45710" xr:uid="{00000000-0005-0000-0000-00009D9F0000}"/>
    <cellStyle name="Saída 7" xfId="14487" xr:uid="{00000000-0005-0000-0000-00009E9F0000}"/>
    <cellStyle name="Saída 7 2" xfId="45876" xr:uid="{00000000-0005-0000-0000-00009F9F0000}"/>
    <cellStyle name="Saída 8" xfId="20071" xr:uid="{00000000-0005-0000-0000-0000A09F0000}"/>
    <cellStyle name="Saída 8 2" xfId="22982" xr:uid="{00000000-0005-0000-0000-0000A19F0000}"/>
    <cellStyle name="Saída 8 2 2" xfId="33153" xr:uid="{00000000-0005-0000-0000-0000A29F0000}"/>
    <cellStyle name="Saída 8 3" xfId="30289" xr:uid="{00000000-0005-0000-0000-0000A39F0000}"/>
    <cellStyle name="Saída 8 4" xfId="45800" xr:uid="{00000000-0005-0000-0000-0000A49F0000}"/>
    <cellStyle name="Saída 9" xfId="20100" xr:uid="{00000000-0005-0000-0000-0000A59F0000}"/>
    <cellStyle name="Saída 9 2" xfId="30308" xr:uid="{00000000-0005-0000-0000-0000A69F0000}"/>
    <cellStyle name="Saída 9 3" xfId="45838" xr:uid="{00000000-0005-0000-0000-0000A79F0000}"/>
    <cellStyle name="SAPBEXchaText" xfId="14488" xr:uid="{00000000-0005-0000-0000-0000A89F0000}"/>
    <cellStyle name="SAPBEXstdData" xfId="14489" xr:uid="{00000000-0005-0000-0000-0000A99F0000}"/>
    <cellStyle name="SAPBEXstdData 2" xfId="14490" xr:uid="{00000000-0005-0000-0000-0000AA9F0000}"/>
    <cellStyle name="SAPBEXstdData 3" xfId="14491" xr:uid="{00000000-0005-0000-0000-0000AB9F0000}"/>
    <cellStyle name="SAPBEXstdItem" xfId="14492" xr:uid="{00000000-0005-0000-0000-0000AC9F0000}"/>
    <cellStyle name="SAPBEXstdItem 2" xfId="14493" xr:uid="{00000000-0005-0000-0000-0000AD9F0000}"/>
    <cellStyle name="SAPBEXstdItem 2 2" xfId="14494" xr:uid="{00000000-0005-0000-0000-0000AE9F0000}"/>
    <cellStyle name="SAPBEXstdItem 2 3" xfId="14495" xr:uid="{00000000-0005-0000-0000-0000AF9F0000}"/>
    <cellStyle name="SAPBEXstdItem 3" xfId="14496" xr:uid="{00000000-0005-0000-0000-0000B09F0000}"/>
    <cellStyle name="SAPBEXstdItem 4" xfId="14497" xr:uid="{00000000-0005-0000-0000-0000B19F0000}"/>
    <cellStyle name="Separador de m" xfId="14498" xr:uid="{00000000-0005-0000-0000-0000B29F0000}"/>
    <cellStyle name="Separador de milhares 10" xfId="85" xr:uid="{00000000-0005-0000-0000-0000B39F0000}"/>
    <cellStyle name="Separador de milhares 10 2" xfId="86" xr:uid="{00000000-0005-0000-0000-0000B49F0000}"/>
    <cellStyle name="Separador de milhares 10 2 2" xfId="38829" xr:uid="{00000000-0005-0000-0000-0000B59F0000}"/>
    <cellStyle name="Separador de milhares 10 2 2 2" xfId="40745" xr:uid="{00000000-0005-0000-0000-0000B69F0000}"/>
    <cellStyle name="Separador de milhares 10 2 2 2 2" xfId="44684" xr:uid="{00000000-0005-0000-0000-0000B79F0000}"/>
    <cellStyle name="Separador de milhares 10 2 2 3" xfId="42771" xr:uid="{00000000-0005-0000-0000-0000B89F0000}"/>
    <cellStyle name="Separador de milhares 10 2 3" xfId="39348" xr:uid="{00000000-0005-0000-0000-0000B99F0000}"/>
    <cellStyle name="Separador de milhares 10 2 3 2" xfId="41264" xr:uid="{00000000-0005-0000-0000-0000BA9F0000}"/>
    <cellStyle name="Separador de milhares 10 2 3 2 2" xfId="45203" xr:uid="{00000000-0005-0000-0000-0000BB9F0000}"/>
    <cellStyle name="Separador de milhares 10 2 3 3" xfId="43290" xr:uid="{00000000-0005-0000-0000-0000BC9F0000}"/>
    <cellStyle name="Separador de milhares 10 2 4" xfId="40116" xr:uid="{00000000-0005-0000-0000-0000BD9F0000}"/>
    <cellStyle name="Separador de milhares 10 2 4 2" xfId="44055" xr:uid="{00000000-0005-0000-0000-0000BE9F0000}"/>
    <cellStyle name="Separador de milhares 10 2 5" xfId="42142" xr:uid="{00000000-0005-0000-0000-0000BF9F0000}"/>
    <cellStyle name="Separador de milhares 10 2 6" xfId="38200" xr:uid="{00000000-0005-0000-0000-0000C09F0000}"/>
    <cellStyle name="Separador de milhares 10 2 7" xfId="14499" xr:uid="{00000000-0005-0000-0000-0000C19F0000}"/>
    <cellStyle name="Separador de milhares 10 3" xfId="38581" xr:uid="{00000000-0005-0000-0000-0000C29F0000}"/>
    <cellStyle name="Separador de milhares 10 3 2" xfId="39729" xr:uid="{00000000-0005-0000-0000-0000C39F0000}"/>
    <cellStyle name="Separador de milhares 10 3 2 2" xfId="41645" xr:uid="{00000000-0005-0000-0000-0000C49F0000}"/>
    <cellStyle name="Separador de milhares 10 3 2 2 2" xfId="45584" xr:uid="{00000000-0005-0000-0000-0000C59F0000}"/>
    <cellStyle name="Separador de milhares 10 3 2 3" xfId="43671" xr:uid="{00000000-0005-0000-0000-0000C69F0000}"/>
    <cellStyle name="Separador de milhares 10 3 3" xfId="40497" xr:uid="{00000000-0005-0000-0000-0000C79F0000}"/>
    <cellStyle name="Separador de milhares 10 3 3 2" xfId="44436" xr:uid="{00000000-0005-0000-0000-0000C89F0000}"/>
    <cellStyle name="Separador de milhares 10 3 4" xfId="42523" xr:uid="{00000000-0005-0000-0000-0000C99F0000}"/>
    <cellStyle name="Separador de milhares 10 4" xfId="38705" xr:uid="{00000000-0005-0000-0000-0000CA9F0000}"/>
    <cellStyle name="Separador de milhares 10 4 2" xfId="40621" xr:uid="{00000000-0005-0000-0000-0000CB9F0000}"/>
    <cellStyle name="Separador de milhares 10 4 2 2" xfId="44560" xr:uid="{00000000-0005-0000-0000-0000CC9F0000}"/>
    <cellStyle name="Separador de milhares 10 4 3" xfId="42647" xr:uid="{00000000-0005-0000-0000-0000CD9F0000}"/>
    <cellStyle name="Separador de milhares 10 5" xfId="39224" xr:uid="{00000000-0005-0000-0000-0000CE9F0000}"/>
    <cellStyle name="Separador de milhares 10 5 2" xfId="41140" xr:uid="{00000000-0005-0000-0000-0000CF9F0000}"/>
    <cellStyle name="Separador de milhares 10 5 2 2" xfId="45079" xr:uid="{00000000-0005-0000-0000-0000D09F0000}"/>
    <cellStyle name="Separador de milhares 10 5 3" xfId="43166" xr:uid="{00000000-0005-0000-0000-0000D19F0000}"/>
    <cellStyle name="Separador de milhares 10 6" xfId="39992" xr:uid="{00000000-0005-0000-0000-0000D29F0000}"/>
    <cellStyle name="Separador de milhares 10 6 2" xfId="43931" xr:uid="{00000000-0005-0000-0000-0000D39F0000}"/>
    <cellStyle name="Separador de milhares 10 7" xfId="42018" xr:uid="{00000000-0005-0000-0000-0000D49F0000}"/>
    <cellStyle name="Separador de milhares 10 8" xfId="38076" xr:uid="{00000000-0005-0000-0000-0000D59F0000}"/>
    <cellStyle name="Separador de milhares 10 9" xfId="3157" xr:uid="{00000000-0005-0000-0000-0000D69F0000}"/>
    <cellStyle name="Separador de milhares 11" xfId="87" xr:uid="{00000000-0005-0000-0000-0000D79F0000}"/>
    <cellStyle name="Separador de milhares 11 2" xfId="88" xr:uid="{00000000-0005-0000-0000-0000D89F0000}"/>
    <cellStyle name="Separador de milhares 11 2 2" xfId="89" xr:uid="{00000000-0005-0000-0000-0000D99F0000}"/>
    <cellStyle name="Separador de milhares 11 3" xfId="14500" xr:uid="{00000000-0005-0000-0000-0000DA9F0000}"/>
    <cellStyle name="Separador de milhares 12" xfId="90" xr:uid="{00000000-0005-0000-0000-0000DB9F0000}"/>
    <cellStyle name="Separador de milhares 13" xfId="2605" xr:uid="{00000000-0005-0000-0000-0000DC9F0000}"/>
    <cellStyle name="Separador de milhares 2" xfId="91" xr:uid="{00000000-0005-0000-0000-0000DD9F0000}"/>
    <cellStyle name="Separador de milhares 2 10" xfId="2607" xr:uid="{00000000-0005-0000-0000-0000DE9F0000}"/>
    <cellStyle name="Separador de milhares 2 10 10" xfId="14501" xr:uid="{00000000-0005-0000-0000-0000DF9F0000}"/>
    <cellStyle name="Separador de milhares 2 10 10 2" xfId="14502" xr:uid="{00000000-0005-0000-0000-0000E09F0000}"/>
    <cellStyle name="Separador de milhares 2 10 10 2 2" xfId="14503" xr:uid="{00000000-0005-0000-0000-0000E19F0000}"/>
    <cellStyle name="Separador de milhares 2 10 10 3" xfId="14504" xr:uid="{00000000-0005-0000-0000-0000E29F0000}"/>
    <cellStyle name="Separador de milhares 2 10 10 3 2" xfId="14505" xr:uid="{00000000-0005-0000-0000-0000E39F0000}"/>
    <cellStyle name="Separador de milhares 2 10 10 4" xfId="14506" xr:uid="{00000000-0005-0000-0000-0000E49F0000}"/>
    <cellStyle name="Separador de milhares 2 10 10 4 2" xfId="14507" xr:uid="{00000000-0005-0000-0000-0000E59F0000}"/>
    <cellStyle name="Separador de milhares 2 10 10 5" xfId="14508" xr:uid="{00000000-0005-0000-0000-0000E69F0000}"/>
    <cellStyle name="Separador de milhares 2 10 10 5 2" xfId="14509" xr:uid="{00000000-0005-0000-0000-0000E79F0000}"/>
    <cellStyle name="Separador de milhares 2 10 10 6" xfId="14510" xr:uid="{00000000-0005-0000-0000-0000E89F0000}"/>
    <cellStyle name="Separador de milhares 2 10 10 6 2" xfId="14511" xr:uid="{00000000-0005-0000-0000-0000E99F0000}"/>
    <cellStyle name="Separador de milhares 2 10 10 7" xfId="14512" xr:uid="{00000000-0005-0000-0000-0000EA9F0000}"/>
    <cellStyle name="Separador de milhares 2 10 10 7 2" xfId="14513" xr:uid="{00000000-0005-0000-0000-0000EB9F0000}"/>
    <cellStyle name="Separador de milhares 2 10 10 8" xfId="14514" xr:uid="{00000000-0005-0000-0000-0000EC9F0000}"/>
    <cellStyle name="Separador de milhares 2 10 10 8 2" xfId="14515" xr:uid="{00000000-0005-0000-0000-0000ED9F0000}"/>
    <cellStyle name="Separador de milhares 2 10 10 9" xfId="14516" xr:uid="{00000000-0005-0000-0000-0000EE9F0000}"/>
    <cellStyle name="Separador de milhares 2 10 11" xfId="14517" xr:uid="{00000000-0005-0000-0000-0000EF9F0000}"/>
    <cellStyle name="Separador de milhares 2 10 12" xfId="14518" xr:uid="{00000000-0005-0000-0000-0000F09F0000}"/>
    <cellStyle name="Separador de milhares 2 10 13" xfId="14519" xr:uid="{00000000-0005-0000-0000-0000F19F0000}"/>
    <cellStyle name="Separador de milhares 2 10 14" xfId="14520" xr:uid="{00000000-0005-0000-0000-0000F29F0000}"/>
    <cellStyle name="Separador de milhares 2 10 15" xfId="14521" xr:uid="{00000000-0005-0000-0000-0000F39F0000}"/>
    <cellStyle name="Separador de milhares 2 10 16" xfId="14522" xr:uid="{00000000-0005-0000-0000-0000F49F0000}"/>
    <cellStyle name="Separador de milhares 2 10 2" xfId="3158" xr:uid="{00000000-0005-0000-0000-0000F59F0000}"/>
    <cellStyle name="Separador de milhares 2 10 2 2" xfId="14523" xr:uid="{00000000-0005-0000-0000-0000F69F0000}"/>
    <cellStyle name="Separador de milhares 2 10 2 2 2" xfId="14524" xr:uid="{00000000-0005-0000-0000-0000F79F0000}"/>
    <cellStyle name="Separador de milhares 2 10 2 3" xfId="14525" xr:uid="{00000000-0005-0000-0000-0000F89F0000}"/>
    <cellStyle name="Separador de milhares 2 10 2 3 2" xfId="14526" xr:uid="{00000000-0005-0000-0000-0000F99F0000}"/>
    <cellStyle name="Separador de milhares 2 10 2 4" xfId="14527" xr:uid="{00000000-0005-0000-0000-0000FA9F0000}"/>
    <cellStyle name="Separador de milhares 2 10 2 4 2" xfId="14528" xr:uid="{00000000-0005-0000-0000-0000FB9F0000}"/>
    <cellStyle name="Separador de milhares 2 10 2 5" xfId="14529" xr:uid="{00000000-0005-0000-0000-0000FC9F0000}"/>
    <cellStyle name="Separador de milhares 2 10 2 5 2" xfId="14530" xr:uid="{00000000-0005-0000-0000-0000FD9F0000}"/>
    <cellStyle name="Separador de milhares 2 10 2 6" xfId="14531" xr:uid="{00000000-0005-0000-0000-0000FE9F0000}"/>
    <cellStyle name="Separador de milhares 2 10 2 6 2" xfId="14532" xr:uid="{00000000-0005-0000-0000-0000FF9F0000}"/>
    <cellStyle name="Separador de milhares 2 10 2 7" xfId="14533" xr:uid="{00000000-0005-0000-0000-000000A00000}"/>
    <cellStyle name="Separador de milhares 2 10 2 7 2" xfId="14534" xr:uid="{00000000-0005-0000-0000-000001A00000}"/>
    <cellStyle name="Separador de milhares 2 10 2 8" xfId="14535" xr:uid="{00000000-0005-0000-0000-000002A00000}"/>
    <cellStyle name="Separador de milhares 2 10 2 8 2" xfId="14536" xr:uid="{00000000-0005-0000-0000-000003A00000}"/>
    <cellStyle name="Separador de milhares 2 10 2 9" xfId="14537" xr:uid="{00000000-0005-0000-0000-000004A00000}"/>
    <cellStyle name="Separador de milhares 2 10 3" xfId="14538" xr:uid="{00000000-0005-0000-0000-000005A00000}"/>
    <cellStyle name="Separador de milhares 2 10 3 2" xfId="14539" xr:uid="{00000000-0005-0000-0000-000006A00000}"/>
    <cellStyle name="Separador de milhares 2 10 3 2 2" xfId="14540" xr:uid="{00000000-0005-0000-0000-000007A00000}"/>
    <cellStyle name="Separador de milhares 2 10 3 3" xfId="14541" xr:uid="{00000000-0005-0000-0000-000008A00000}"/>
    <cellStyle name="Separador de milhares 2 10 3 3 2" xfId="14542" xr:uid="{00000000-0005-0000-0000-000009A00000}"/>
    <cellStyle name="Separador de milhares 2 10 3 4" xfId="14543" xr:uid="{00000000-0005-0000-0000-00000AA00000}"/>
    <cellStyle name="Separador de milhares 2 10 3 4 2" xfId="14544" xr:uid="{00000000-0005-0000-0000-00000BA00000}"/>
    <cellStyle name="Separador de milhares 2 10 3 5" xfId="14545" xr:uid="{00000000-0005-0000-0000-00000CA00000}"/>
    <cellStyle name="Separador de milhares 2 10 3 5 2" xfId="14546" xr:uid="{00000000-0005-0000-0000-00000DA00000}"/>
    <cellStyle name="Separador de milhares 2 10 3 6" xfId="14547" xr:uid="{00000000-0005-0000-0000-00000EA00000}"/>
    <cellStyle name="Separador de milhares 2 10 3 6 2" xfId="14548" xr:uid="{00000000-0005-0000-0000-00000FA00000}"/>
    <cellStyle name="Separador de milhares 2 10 3 7" xfId="14549" xr:uid="{00000000-0005-0000-0000-000010A00000}"/>
    <cellStyle name="Separador de milhares 2 10 3 7 2" xfId="14550" xr:uid="{00000000-0005-0000-0000-000011A00000}"/>
    <cellStyle name="Separador de milhares 2 10 3 8" xfId="14551" xr:uid="{00000000-0005-0000-0000-000012A00000}"/>
    <cellStyle name="Separador de milhares 2 10 3 8 2" xfId="14552" xr:uid="{00000000-0005-0000-0000-000013A00000}"/>
    <cellStyle name="Separador de milhares 2 10 3 9" xfId="14553" xr:uid="{00000000-0005-0000-0000-000014A00000}"/>
    <cellStyle name="Separador de milhares 2 10 4" xfId="14554" xr:uid="{00000000-0005-0000-0000-000015A00000}"/>
    <cellStyle name="Separador de milhares 2 10 4 2" xfId="14555" xr:uid="{00000000-0005-0000-0000-000016A00000}"/>
    <cellStyle name="Separador de milhares 2 10 4 2 2" xfId="14556" xr:uid="{00000000-0005-0000-0000-000017A00000}"/>
    <cellStyle name="Separador de milhares 2 10 4 3" xfId="14557" xr:uid="{00000000-0005-0000-0000-000018A00000}"/>
    <cellStyle name="Separador de milhares 2 10 4 3 2" xfId="14558" xr:uid="{00000000-0005-0000-0000-000019A00000}"/>
    <cellStyle name="Separador de milhares 2 10 4 4" xfId="14559" xr:uid="{00000000-0005-0000-0000-00001AA00000}"/>
    <cellStyle name="Separador de milhares 2 10 4 4 2" xfId="14560" xr:uid="{00000000-0005-0000-0000-00001BA00000}"/>
    <cellStyle name="Separador de milhares 2 10 4 5" xfId="14561" xr:uid="{00000000-0005-0000-0000-00001CA00000}"/>
    <cellStyle name="Separador de milhares 2 10 4 5 2" xfId="14562" xr:uid="{00000000-0005-0000-0000-00001DA00000}"/>
    <cellStyle name="Separador de milhares 2 10 4 6" xfId="14563" xr:uid="{00000000-0005-0000-0000-00001EA00000}"/>
    <cellStyle name="Separador de milhares 2 10 4 6 2" xfId="14564" xr:uid="{00000000-0005-0000-0000-00001FA00000}"/>
    <cellStyle name="Separador de milhares 2 10 4 7" xfId="14565" xr:uid="{00000000-0005-0000-0000-000020A00000}"/>
    <cellStyle name="Separador de milhares 2 10 4 7 2" xfId="14566" xr:uid="{00000000-0005-0000-0000-000021A00000}"/>
    <cellStyle name="Separador de milhares 2 10 4 8" xfId="14567" xr:uid="{00000000-0005-0000-0000-000022A00000}"/>
    <cellStyle name="Separador de milhares 2 10 4 8 2" xfId="14568" xr:uid="{00000000-0005-0000-0000-000023A00000}"/>
    <cellStyle name="Separador de milhares 2 10 4 9" xfId="14569" xr:uid="{00000000-0005-0000-0000-000024A00000}"/>
    <cellStyle name="Separador de milhares 2 10 5" xfId="14570" xr:uid="{00000000-0005-0000-0000-000025A00000}"/>
    <cellStyle name="Separador de milhares 2 10 5 2" xfId="14571" xr:uid="{00000000-0005-0000-0000-000026A00000}"/>
    <cellStyle name="Separador de milhares 2 10 5 2 2" xfId="14572" xr:uid="{00000000-0005-0000-0000-000027A00000}"/>
    <cellStyle name="Separador de milhares 2 10 5 3" xfId="14573" xr:uid="{00000000-0005-0000-0000-000028A00000}"/>
    <cellStyle name="Separador de milhares 2 10 5 3 2" xfId="14574" xr:uid="{00000000-0005-0000-0000-000029A00000}"/>
    <cellStyle name="Separador de milhares 2 10 5 4" xfId="14575" xr:uid="{00000000-0005-0000-0000-00002AA00000}"/>
    <cellStyle name="Separador de milhares 2 10 5 4 2" xfId="14576" xr:uid="{00000000-0005-0000-0000-00002BA00000}"/>
    <cellStyle name="Separador de milhares 2 10 5 5" xfId="14577" xr:uid="{00000000-0005-0000-0000-00002CA00000}"/>
    <cellStyle name="Separador de milhares 2 10 5 5 2" xfId="14578" xr:uid="{00000000-0005-0000-0000-00002DA00000}"/>
    <cellStyle name="Separador de milhares 2 10 5 6" xfId="14579" xr:uid="{00000000-0005-0000-0000-00002EA00000}"/>
    <cellStyle name="Separador de milhares 2 10 5 6 2" xfId="14580" xr:uid="{00000000-0005-0000-0000-00002FA00000}"/>
    <cellStyle name="Separador de milhares 2 10 5 7" xfId="14581" xr:uid="{00000000-0005-0000-0000-000030A00000}"/>
    <cellStyle name="Separador de milhares 2 10 5 7 2" xfId="14582" xr:uid="{00000000-0005-0000-0000-000031A00000}"/>
    <cellStyle name="Separador de milhares 2 10 5 8" xfId="14583" xr:uid="{00000000-0005-0000-0000-000032A00000}"/>
    <cellStyle name="Separador de milhares 2 10 5 8 2" xfId="14584" xr:uid="{00000000-0005-0000-0000-000033A00000}"/>
    <cellStyle name="Separador de milhares 2 10 5 9" xfId="14585" xr:uid="{00000000-0005-0000-0000-000034A00000}"/>
    <cellStyle name="Separador de milhares 2 10 6" xfId="14586" xr:uid="{00000000-0005-0000-0000-000035A00000}"/>
    <cellStyle name="Separador de milhares 2 10 6 2" xfId="14587" xr:uid="{00000000-0005-0000-0000-000036A00000}"/>
    <cellStyle name="Separador de milhares 2 10 6 2 2" xfId="14588" xr:uid="{00000000-0005-0000-0000-000037A00000}"/>
    <cellStyle name="Separador de milhares 2 10 6 3" xfId="14589" xr:uid="{00000000-0005-0000-0000-000038A00000}"/>
    <cellStyle name="Separador de milhares 2 10 6 3 2" xfId="14590" xr:uid="{00000000-0005-0000-0000-000039A00000}"/>
    <cellStyle name="Separador de milhares 2 10 6 4" xfId="14591" xr:uid="{00000000-0005-0000-0000-00003AA00000}"/>
    <cellStyle name="Separador de milhares 2 10 6 4 2" xfId="14592" xr:uid="{00000000-0005-0000-0000-00003BA00000}"/>
    <cellStyle name="Separador de milhares 2 10 6 5" xfId="14593" xr:uid="{00000000-0005-0000-0000-00003CA00000}"/>
    <cellStyle name="Separador de milhares 2 10 6 5 2" xfId="14594" xr:uid="{00000000-0005-0000-0000-00003DA00000}"/>
    <cellStyle name="Separador de milhares 2 10 6 6" xfId="14595" xr:uid="{00000000-0005-0000-0000-00003EA00000}"/>
    <cellStyle name="Separador de milhares 2 10 6 6 2" xfId="14596" xr:uid="{00000000-0005-0000-0000-00003FA00000}"/>
    <cellStyle name="Separador de milhares 2 10 6 7" xfId="14597" xr:uid="{00000000-0005-0000-0000-000040A00000}"/>
    <cellStyle name="Separador de milhares 2 10 6 7 2" xfId="14598" xr:uid="{00000000-0005-0000-0000-000041A00000}"/>
    <cellStyle name="Separador de milhares 2 10 6 8" xfId="14599" xr:uid="{00000000-0005-0000-0000-000042A00000}"/>
    <cellStyle name="Separador de milhares 2 10 6 8 2" xfId="14600" xr:uid="{00000000-0005-0000-0000-000043A00000}"/>
    <cellStyle name="Separador de milhares 2 10 6 9" xfId="14601" xr:uid="{00000000-0005-0000-0000-000044A00000}"/>
    <cellStyle name="Separador de milhares 2 10 7" xfId="14602" xr:uid="{00000000-0005-0000-0000-000045A00000}"/>
    <cellStyle name="Separador de milhares 2 10 7 2" xfId="14603" xr:uid="{00000000-0005-0000-0000-000046A00000}"/>
    <cellStyle name="Separador de milhares 2 10 7 2 2" xfId="14604" xr:uid="{00000000-0005-0000-0000-000047A00000}"/>
    <cellStyle name="Separador de milhares 2 10 7 3" xfId="14605" xr:uid="{00000000-0005-0000-0000-000048A00000}"/>
    <cellStyle name="Separador de milhares 2 10 7 3 2" xfId="14606" xr:uid="{00000000-0005-0000-0000-000049A00000}"/>
    <cellStyle name="Separador de milhares 2 10 7 4" xfId="14607" xr:uid="{00000000-0005-0000-0000-00004AA00000}"/>
    <cellStyle name="Separador de milhares 2 10 7 4 2" xfId="14608" xr:uid="{00000000-0005-0000-0000-00004BA00000}"/>
    <cellStyle name="Separador de milhares 2 10 7 5" xfId="14609" xr:uid="{00000000-0005-0000-0000-00004CA00000}"/>
    <cellStyle name="Separador de milhares 2 10 7 5 2" xfId="14610" xr:uid="{00000000-0005-0000-0000-00004DA00000}"/>
    <cellStyle name="Separador de milhares 2 10 7 6" xfId="14611" xr:uid="{00000000-0005-0000-0000-00004EA00000}"/>
    <cellStyle name="Separador de milhares 2 10 7 6 2" xfId="14612" xr:uid="{00000000-0005-0000-0000-00004FA00000}"/>
    <cellStyle name="Separador de milhares 2 10 7 7" xfId="14613" xr:uid="{00000000-0005-0000-0000-000050A00000}"/>
    <cellStyle name="Separador de milhares 2 10 7 7 2" xfId="14614" xr:uid="{00000000-0005-0000-0000-000051A00000}"/>
    <cellStyle name="Separador de milhares 2 10 7 8" xfId="14615" xr:uid="{00000000-0005-0000-0000-000052A00000}"/>
    <cellStyle name="Separador de milhares 2 10 7 8 2" xfId="14616" xr:uid="{00000000-0005-0000-0000-000053A00000}"/>
    <cellStyle name="Separador de milhares 2 10 7 9" xfId="14617" xr:uid="{00000000-0005-0000-0000-000054A00000}"/>
    <cellStyle name="Separador de milhares 2 10 8" xfId="14618" xr:uid="{00000000-0005-0000-0000-000055A00000}"/>
    <cellStyle name="Separador de milhares 2 10 8 2" xfId="14619" xr:uid="{00000000-0005-0000-0000-000056A00000}"/>
    <cellStyle name="Separador de milhares 2 10 8 2 2" xfId="14620" xr:uid="{00000000-0005-0000-0000-000057A00000}"/>
    <cellStyle name="Separador de milhares 2 10 8 3" xfId="14621" xr:uid="{00000000-0005-0000-0000-000058A00000}"/>
    <cellStyle name="Separador de milhares 2 10 8 3 2" xfId="14622" xr:uid="{00000000-0005-0000-0000-000059A00000}"/>
    <cellStyle name="Separador de milhares 2 10 8 4" xfId="14623" xr:uid="{00000000-0005-0000-0000-00005AA00000}"/>
    <cellStyle name="Separador de milhares 2 10 8 4 2" xfId="14624" xr:uid="{00000000-0005-0000-0000-00005BA00000}"/>
    <cellStyle name="Separador de milhares 2 10 8 5" xfId="14625" xr:uid="{00000000-0005-0000-0000-00005CA00000}"/>
    <cellStyle name="Separador de milhares 2 10 8 5 2" xfId="14626" xr:uid="{00000000-0005-0000-0000-00005DA00000}"/>
    <cellStyle name="Separador de milhares 2 10 8 6" xfId="14627" xr:uid="{00000000-0005-0000-0000-00005EA00000}"/>
    <cellStyle name="Separador de milhares 2 10 8 6 2" xfId="14628" xr:uid="{00000000-0005-0000-0000-00005FA00000}"/>
    <cellStyle name="Separador de milhares 2 10 8 7" xfId="14629" xr:uid="{00000000-0005-0000-0000-000060A00000}"/>
    <cellStyle name="Separador de milhares 2 10 8 7 2" xfId="14630" xr:uid="{00000000-0005-0000-0000-000061A00000}"/>
    <cellStyle name="Separador de milhares 2 10 8 8" xfId="14631" xr:uid="{00000000-0005-0000-0000-000062A00000}"/>
    <cellStyle name="Separador de milhares 2 10 8 8 2" xfId="14632" xr:uid="{00000000-0005-0000-0000-000063A00000}"/>
    <cellStyle name="Separador de milhares 2 10 8 9" xfId="14633" xr:uid="{00000000-0005-0000-0000-000064A00000}"/>
    <cellStyle name="Separador de milhares 2 10 9" xfId="14634" xr:uid="{00000000-0005-0000-0000-000065A00000}"/>
    <cellStyle name="Separador de milhares 2 10 9 2" xfId="14635" xr:uid="{00000000-0005-0000-0000-000066A00000}"/>
    <cellStyle name="Separador de milhares 2 10 9 2 2" xfId="14636" xr:uid="{00000000-0005-0000-0000-000067A00000}"/>
    <cellStyle name="Separador de milhares 2 10 9 3" xfId="14637" xr:uid="{00000000-0005-0000-0000-000068A00000}"/>
    <cellStyle name="Separador de milhares 2 10 9 3 2" xfId="14638" xr:uid="{00000000-0005-0000-0000-000069A00000}"/>
    <cellStyle name="Separador de milhares 2 10 9 4" xfId="14639" xr:uid="{00000000-0005-0000-0000-00006AA00000}"/>
    <cellStyle name="Separador de milhares 2 10 9 4 2" xfId="14640" xr:uid="{00000000-0005-0000-0000-00006BA00000}"/>
    <cellStyle name="Separador de milhares 2 10 9 5" xfId="14641" xr:uid="{00000000-0005-0000-0000-00006CA00000}"/>
    <cellStyle name="Separador de milhares 2 10 9 5 2" xfId="14642" xr:uid="{00000000-0005-0000-0000-00006DA00000}"/>
    <cellStyle name="Separador de milhares 2 10 9 6" xfId="14643" xr:uid="{00000000-0005-0000-0000-00006EA00000}"/>
    <cellStyle name="Separador de milhares 2 10 9 6 2" xfId="14644" xr:uid="{00000000-0005-0000-0000-00006FA00000}"/>
    <cellStyle name="Separador de milhares 2 10 9 7" xfId="14645" xr:uid="{00000000-0005-0000-0000-000070A00000}"/>
    <cellStyle name="Separador de milhares 2 10 9 7 2" xfId="14646" xr:uid="{00000000-0005-0000-0000-000071A00000}"/>
    <cellStyle name="Separador de milhares 2 10 9 8" xfId="14647" xr:uid="{00000000-0005-0000-0000-000072A00000}"/>
    <cellStyle name="Separador de milhares 2 10 9 8 2" xfId="14648" xr:uid="{00000000-0005-0000-0000-000073A00000}"/>
    <cellStyle name="Separador de milhares 2 10 9 9" xfId="14649" xr:uid="{00000000-0005-0000-0000-000074A00000}"/>
    <cellStyle name="Separador de milhares 2 100" xfId="14650" xr:uid="{00000000-0005-0000-0000-000075A00000}"/>
    <cellStyle name="Separador de milhares 2 101" xfId="14651" xr:uid="{00000000-0005-0000-0000-000076A00000}"/>
    <cellStyle name="Separador de milhares 2 102" xfId="14652" xr:uid="{00000000-0005-0000-0000-000077A00000}"/>
    <cellStyle name="Separador de milhares 2 103" xfId="14653" xr:uid="{00000000-0005-0000-0000-000078A00000}"/>
    <cellStyle name="Separador de milhares 2 104" xfId="14654" xr:uid="{00000000-0005-0000-0000-000079A00000}"/>
    <cellStyle name="Separador de milhares 2 105" xfId="14655" xr:uid="{00000000-0005-0000-0000-00007AA00000}"/>
    <cellStyle name="Separador de milhares 2 106" xfId="14656" xr:uid="{00000000-0005-0000-0000-00007BA00000}"/>
    <cellStyle name="Separador de milhares 2 107" xfId="14657" xr:uid="{00000000-0005-0000-0000-00007CA00000}"/>
    <cellStyle name="Separador de milhares 2 108" xfId="14658" xr:uid="{00000000-0005-0000-0000-00007DA00000}"/>
    <cellStyle name="Separador de milhares 2 109" xfId="14659" xr:uid="{00000000-0005-0000-0000-00007EA00000}"/>
    <cellStyle name="Separador de milhares 2 11" xfId="2608" xr:uid="{00000000-0005-0000-0000-00007FA00000}"/>
    <cellStyle name="Separador de milhares 2 11 10" xfId="14660" xr:uid="{00000000-0005-0000-0000-000080A00000}"/>
    <cellStyle name="Separador de milhares 2 11 11" xfId="14661" xr:uid="{00000000-0005-0000-0000-000081A00000}"/>
    <cellStyle name="Separador de milhares 2 11 12" xfId="14662" xr:uid="{00000000-0005-0000-0000-000082A00000}"/>
    <cellStyle name="Separador de milhares 2 11 13" xfId="14663" xr:uid="{00000000-0005-0000-0000-000083A00000}"/>
    <cellStyle name="Separador de milhares 2 11 14" xfId="14664" xr:uid="{00000000-0005-0000-0000-000084A00000}"/>
    <cellStyle name="Separador de milhares 2 11 2" xfId="3159" xr:uid="{00000000-0005-0000-0000-000085A00000}"/>
    <cellStyle name="Separador de milhares 2 11 2 2" xfId="14665" xr:uid="{00000000-0005-0000-0000-000086A00000}"/>
    <cellStyle name="Separador de milhares 2 11 3" xfId="14666" xr:uid="{00000000-0005-0000-0000-000087A00000}"/>
    <cellStyle name="Separador de milhares 2 11 3 2" xfId="14667" xr:uid="{00000000-0005-0000-0000-000088A00000}"/>
    <cellStyle name="Separador de milhares 2 11 4" xfId="14668" xr:uid="{00000000-0005-0000-0000-000089A00000}"/>
    <cellStyle name="Separador de milhares 2 11 4 2" xfId="14669" xr:uid="{00000000-0005-0000-0000-00008AA00000}"/>
    <cellStyle name="Separador de milhares 2 11 5" xfId="14670" xr:uid="{00000000-0005-0000-0000-00008BA00000}"/>
    <cellStyle name="Separador de milhares 2 11 5 2" xfId="14671" xr:uid="{00000000-0005-0000-0000-00008CA00000}"/>
    <cellStyle name="Separador de milhares 2 11 6" xfId="14672" xr:uid="{00000000-0005-0000-0000-00008DA00000}"/>
    <cellStyle name="Separador de milhares 2 11 6 2" xfId="14673" xr:uid="{00000000-0005-0000-0000-00008EA00000}"/>
    <cellStyle name="Separador de milhares 2 11 7" xfId="14674" xr:uid="{00000000-0005-0000-0000-00008FA00000}"/>
    <cellStyle name="Separador de milhares 2 11 7 2" xfId="14675" xr:uid="{00000000-0005-0000-0000-000090A00000}"/>
    <cellStyle name="Separador de milhares 2 11 8" xfId="14676" xr:uid="{00000000-0005-0000-0000-000091A00000}"/>
    <cellStyle name="Separador de milhares 2 11 8 2" xfId="14677" xr:uid="{00000000-0005-0000-0000-000092A00000}"/>
    <cellStyle name="Separador de milhares 2 11 9" xfId="14678" xr:uid="{00000000-0005-0000-0000-000093A00000}"/>
    <cellStyle name="Separador de milhares 2 110" xfId="14679" xr:uid="{00000000-0005-0000-0000-000094A00000}"/>
    <cellStyle name="Separador de milhares 2 111" xfId="14680" xr:uid="{00000000-0005-0000-0000-000095A00000}"/>
    <cellStyle name="Separador de milhares 2 112" xfId="14681" xr:uid="{00000000-0005-0000-0000-000096A00000}"/>
    <cellStyle name="Separador de milhares 2 113" xfId="14682" xr:uid="{00000000-0005-0000-0000-000097A00000}"/>
    <cellStyle name="Separador de milhares 2 114" xfId="14683" xr:uid="{00000000-0005-0000-0000-000098A00000}"/>
    <cellStyle name="Separador de milhares 2 115" xfId="14684" xr:uid="{00000000-0005-0000-0000-000099A00000}"/>
    <cellStyle name="Separador de milhares 2 116" xfId="14685" xr:uid="{00000000-0005-0000-0000-00009AA00000}"/>
    <cellStyle name="Separador de milhares 2 117" xfId="14686" xr:uid="{00000000-0005-0000-0000-00009BA00000}"/>
    <cellStyle name="Separador de milhares 2 118" xfId="14687" xr:uid="{00000000-0005-0000-0000-00009CA00000}"/>
    <cellStyle name="Separador de milhares 2 119" xfId="14688" xr:uid="{00000000-0005-0000-0000-00009DA00000}"/>
    <cellStyle name="Separador de milhares 2 12" xfId="2609" xr:uid="{00000000-0005-0000-0000-00009EA00000}"/>
    <cellStyle name="Separador de milhares 2 12 10" xfId="14689" xr:uid="{00000000-0005-0000-0000-00009FA00000}"/>
    <cellStyle name="Separador de milhares 2 12 11" xfId="14690" xr:uid="{00000000-0005-0000-0000-0000A0A00000}"/>
    <cellStyle name="Separador de milhares 2 12 12" xfId="14691" xr:uid="{00000000-0005-0000-0000-0000A1A00000}"/>
    <cellStyle name="Separador de milhares 2 12 13" xfId="14692" xr:uid="{00000000-0005-0000-0000-0000A2A00000}"/>
    <cellStyle name="Separador de milhares 2 12 14" xfId="14693" xr:uid="{00000000-0005-0000-0000-0000A3A00000}"/>
    <cellStyle name="Separador de milhares 2 12 2" xfId="3160" xr:uid="{00000000-0005-0000-0000-0000A4A00000}"/>
    <cellStyle name="Separador de milhares 2 12 2 2" xfId="14694" xr:uid="{00000000-0005-0000-0000-0000A5A00000}"/>
    <cellStyle name="Separador de milhares 2 12 3" xfId="14695" xr:uid="{00000000-0005-0000-0000-0000A6A00000}"/>
    <cellStyle name="Separador de milhares 2 12 3 2" xfId="14696" xr:uid="{00000000-0005-0000-0000-0000A7A00000}"/>
    <cellStyle name="Separador de milhares 2 12 4" xfId="14697" xr:uid="{00000000-0005-0000-0000-0000A8A00000}"/>
    <cellStyle name="Separador de milhares 2 12 4 2" xfId="14698" xr:uid="{00000000-0005-0000-0000-0000A9A00000}"/>
    <cellStyle name="Separador de milhares 2 12 5" xfId="14699" xr:uid="{00000000-0005-0000-0000-0000AAA00000}"/>
    <cellStyle name="Separador de milhares 2 12 5 2" xfId="14700" xr:uid="{00000000-0005-0000-0000-0000ABA00000}"/>
    <cellStyle name="Separador de milhares 2 12 6" xfId="14701" xr:uid="{00000000-0005-0000-0000-0000ACA00000}"/>
    <cellStyle name="Separador de milhares 2 12 6 2" xfId="14702" xr:uid="{00000000-0005-0000-0000-0000ADA00000}"/>
    <cellStyle name="Separador de milhares 2 12 7" xfId="14703" xr:uid="{00000000-0005-0000-0000-0000AEA00000}"/>
    <cellStyle name="Separador de milhares 2 12 7 2" xfId="14704" xr:uid="{00000000-0005-0000-0000-0000AFA00000}"/>
    <cellStyle name="Separador de milhares 2 12 8" xfId="14705" xr:uid="{00000000-0005-0000-0000-0000B0A00000}"/>
    <cellStyle name="Separador de milhares 2 12 8 2" xfId="14706" xr:uid="{00000000-0005-0000-0000-0000B1A00000}"/>
    <cellStyle name="Separador de milhares 2 12 9" xfId="14707" xr:uid="{00000000-0005-0000-0000-0000B2A00000}"/>
    <cellStyle name="Separador de milhares 2 120" xfId="14708" xr:uid="{00000000-0005-0000-0000-0000B3A00000}"/>
    <cellStyle name="Separador de milhares 2 121" xfId="14709" xr:uid="{00000000-0005-0000-0000-0000B4A00000}"/>
    <cellStyle name="Separador de milhares 2 122" xfId="14710" xr:uid="{00000000-0005-0000-0000-0000B5A00000}"/>
    <cellStyle name="Separador de milhares 2 123" xfId="14711" xr:uid="{00000000-0005-0000-0000-0000B6A00000}"/>
    <cellStyle name="Separador de milhares 2 124" xfId="14712" xr:uid="{00000000-0005-0000-0000-0000B7A00000}"/>
    <cellStyle name="Separador de milhares 2 125" xfId="14713" xr:uid="{00000000-0005-0000-0000-0000B8A00000}"/>
    <cellStyle name="Separador de milhares 2 126" xfId="14714" xr:uid="{00000000-0005-0000-0000-0000B9A00000}"/>
    <cellStyle name="Separador de milhares 2 127" xfId="14715" xr:uid="{00000000-0005-0000-0000-0000BAA00000}"/>
    <cellStyle name="Separador de milhares 2 128" xfId="14716" xr:uid="{00000000-0005-0000-0000-0000BBA00000}"/>
    <cellStyle name="Separador de milhares 2 129" xfId="14717" xr:uid="{00000000-0005-0000-0000-0000BCA00000}"/>
    <cellStyle name="Separador de milhares 2 13" xfId="2610" xr:uid="{00000000-0005-0000-0000-0000BDA00000}"/>
    <cellStyle name="Separador de milhares 2 13 10" xfId="14718" xr:uid="{00000000-0005-0000-0000-0000BEA00000}"/>
    <cellStyle name="Separador de milhares 2 13 11" xfId="14719" xr:uid="{00000000-0005-0000-0000-0000BFA00000}"/>
    <cellStyle name="Separador de milhares 2 13 12" xfId="14720" xr:uid="{00000000-0005-0000-0000-0000C0A00000}"/>
    <cellStyle name="Separador de milhares 2 13 13" xfId="14721" xr:uid="{00000000-0005-0000-0000-0000C1A00000}"/>
    <cellStyle name="Separador de milhares 2 13 14" xfId="14722" xr:uid="{00000000-0005-0000-0000-0000C2A00000}"/>
    <cellStyle name="Separador de milhares 2 13 2" xfId="3161" xr:uid="{00000000-0005-0000-0000-0000C3A00000}"/>
    <cellStyle name="Separador de milhares 2 13 2 2" xfId="14723" xr:uid="{00000000-0005-0000-0000-0000C4A00000}"/>
    <cellStyle name="Separador de milhares 2 13 3" xfId="14724" xr:uid="{00000000-0005-0000-0000-0000C5A00000}"/>
    <cellStyle name="Separador de milhares 2 13 3 2" xfId="14725" xr:uid="{00000000-0005-0000-0000-0000C6A00000}"/>
    <cellStyle name="Separador de milhares 2 13 4" xfId="14726" xr:uid="{00000000-0005-0000-0000-0000C7A00000}"/>
    <cellStyle name="Separador de milhares 2 13 4 2" xfId="14727" xr:uid="{00000000-0005-0000-0000-0000C8A00000}"/>
    <cellStyle name="Separador de milhares 2 13 5" xfId="14728" xr:uid="{00000000-0005-0000-0000-0000C9A00000}"/>
    <cellStyle name="Separador de milhares 2 13 5 2" xfId="14729" xr:uid="{00000000-0005-0000-0000-0000CAA00000}"/>
    <cellStyle name="Separador de milhares 2 13 6" xfId="14730" xr:uid="{00000000-0005-0000-0000-0000CBA00000}"/>
    <cellStyle name="Separador de milhares 2 13 6 2" xfId="14731" xr:uid="{00000000-0005-0000-0000-0000CCA00000}"/>
    <cellStyle name="Separador de milhares 2 13 7" xfId="14732" xr:uid="{00000000-0005-0000-0000-0000CDA00000}"/>
    <cellStyle name="Separador de milhares 2 13 7 2" xfId="14733" xr:uid="{00000000-0005-0000-0000-0000CEA00000}"/>
    <cellStyle name="Separador de milhares 2 13 8" xfId="14734" xr:uid="{00000000-0005-0000-0000-0000CFA00000}"/>
    <cellStyle name="Separador de milhares 2 13 8 2" xfId="14735" xr:uid="{00000000-0005-0000-0000-0000D0A00000}"/>
    <cellStyle name="Separador de milhares 2 13 9" xfId="14736" xr:uid="{00000000-0005-0000-0000-0000D1A00000}"/>
    <cellStyle name="Separador de milhares 2 130" xfId="14737" xr:uid="{00000000-0005-0000-0000-0000D2A00000}"/>
    <cellStyle name="Separador de milhares 2 131" xfId="14738" xr:uid="{00000000-0005-0000-0000-0000D3A00000}"/>
    <cellStyle name="Separador de milhares 2 132" xfId="14739" xr:uid="{00000000-0005-0000-0000-0000D4A00000}"/>
    <cellStyle name="Separador de milhares 2 133" xfId="14740" xr:uid="{00000000-0005-0000-0000-0000D5A00000}"/>
    <cellStyle name="Separador de milhares 2 134" xfId="14741" xr:uid="{00000000-0005-0000-0000-0000D6A00000}"/>
    <cellStyle name="Separador de milhares 2 135" xfId="14742" xr:uid="{00000000-0005-0000-0000-0000D7A00000}"/>
    <cellStyle name="Separador de milhares 2 136" xfId="14743" xr:uid="{00000000-0005-0000-0000-0000D8A00000}"/>
    <cellStyle name="Separador de milhares 2 137" xfId="14744" xr:uid="{00000000-0005-0000-0000-0000D9A00000}"/>
    <cellStyle name="Separador de milhares 2 138" xfId="14745" xr:uid="{00000000-0005-0000-0000-0000DAA00000}"/>
    <cellStyle name="Separador de milhares 2 139" xfId="14746" xr:uid="{00000000-0005-0000-0000-0000DBA00000}"/>
    <cellStyle name="Separador de milhares 2 14" xfId="2611" xr:uid="{00000000-0005-0000-0000-0000DCA00000}"/>
    <cellStyle name="Separador de milhares 2 14 10" xfId="14747" xr:uid="{00000000-0005-0000-0000-0000DDA00000}"/>
    <cellStyle name="Separador de milhares 2 14 11" xfId="14748" xr:uid="{00000000-0005-0000-0000-0000DEA00000}"/>
    <cellStyle name="Separador de milhares 2 14 12" xfId="14749" xr:uid="{00000000-0005-0000-0000-0000DFA00000}"/>
    <cellStyle name="Separador de milhares 2 14 13" xfId="14750" xr:uid="{00000000-0005-0000-0000-0000E0A00000}"/>
    <cellStyle name="Separador de milhares 2 14 14" xfId="14751" xr:uid="{00000000-0005-0000-0000-0000E1A00000}"/>
    <cellStyle name="Separador de milhares 2 14 2" xfId="3162" xr:uid="{00000000-0005-0000-0000-0000E2A00000}"/>
    <cellStyle name="Separador de milhares 2 14 2 2" xfId="14752" xr:uid="{00000000-0005-0000-0000-0000E3A00000}"/>
    <cellStyle name="Separador de milhares 2 14 3" xfId="14753" xr:uid="{00000000-0005-0000-0000-0000E4A00000}"/>
    <cellStyle name="Separador de milhares 2 14 3 2" xfId="14754" xr:uid="{00000000-0005-0000-0000-0000E5A00000}"/>
    <cellStyle name="Separador de milhares 2 14 4" xfId="14755" xr:uid="{00000000-0005-0000-0000-0000E6A00000}"/>
    <cellStyle name="Separador de milhares 2 14 4 2" xfId="14756" xr:uid="{00000000-0005-0000-0000-0000E7A00000}"/>
    <cellStyle name="Separador de milhares 2 14 5" xfId="14757" xr:uid="{00000000-0005-0000-0000-0000E8A00000}"/>
    <cellStyle name="Separador de milhares 2 14 5 2" xfId="14758" xr:uid="{00000000-0005-0000-0000-0000E9A00000}"/>
    <cellStyle name="Separador de milhares 2 14 6" xfId="14759" xr:uid="{00000000-0005-0000-0000-0000EAA00000}"/>
    <cellStyle name="Separador de milhares 2 14 6 2" xfId="14760" xr:uid="{00000000-0005-0000-0000-0000EBA00000}"/>
    <cellStyle name="Separador de milhares 2 14 7" xfId="14761" xr:uid="{00000000-0005-0000-0000-0000ECA00000}"/>
    <cellStyle name="Separador de milhares 2 14 7 2" xfId="14762" xr:uid="{00000000-0005-0000-0000-0000EDA00000}"/>
    <cellStyle name="Separador de milhares 2 14 8" xfId="14763" xr:uid="{00000000-0005-0000-0000-0000EEA00000}"/>
    <cellStyle name="Separador de milhares 2 14 8 2" xfId="14764" xr:uid="{00000000-0005-0000-0000-0000EFA00000}"/>
    <cellStyle name="Separador de milhares 2 14 9" xfId="14765" xr:uid="{00000000-0005-0000-0000-0000F0A00000}"/>
    <cellStyle name="Separador de milhares 2 140" xfId="14766" xr:uid="{00000000-0005-0000-0000-0000F1A00000}"/>
    <cellStyle name="Separador de milhares 2 141" xfId="14767" xr:uid="{00000000-0005-0000-0000-0000F2A00000}"/>
    <cellStyle name="Separador de milhares 2 142" xfId="14768" xr:uid="{00000000-0005-0000-0000-0000F3A00000}"/>
    <cellStyle name="Separador de milhares 2 143" xfId="14769" xr:uid="{00000000-0005-0000-0000-0000F4A00000}"/>
    <cellStyle name="Separador de milhares 2 144" xfId="14770" xr:uid="{00000000-0005-0000-0000-0000F5A00000}"/>
    <cellStyle name="Separador de milhares 2 145" xfId="14771" xr:uid="{00000000-0005-0000-0000-0000F6A00000}"/>
    <cellStyle name="Separador de milhares 2 146" xfId="14772" xr:uid="{00000000-0005-0000-0000-0000F7A00000}"/>
    <cellStyle name="Separador de milhares 2 147" xfId="14773" xr:uid="{00000000-0005-0000-0000-0000F8A00000}"/>
    <cellStyle name="Separador de milhares 2 148" xfId="14774" xr:uid="{00000000-0005-0000-0000-0000F9A00000}"/>
    <cellStyle name="Separador de milhares 2 149" xfId="14775" xr:uid="{00000000-0005-0000-0000-0000FAA00000}"/>
    <cellStyle name="Separador de milhares 2 15" xfId="2612" xr:uid="{00000000-0005-0000-0000-0000FBA00000}"/>
    <cellStyle name="Separador de milhares 2 15 10" xfId="14776" xr:uid="{00000000-0005-0000-0000-0000FCA00000}"/>
    <cellStyle name="Separador de milhares 2 15 11" xfId="14777" xr:uid="{00000000-0005-0000-0000-0000FDA00000}"/>
    <cellStyle name="Separador de milhares 2 15 12" xfId="14778" xr:uid="{00000000-0005-0000-0000-0000FEA00000}"/>
    <cellStyle name="Separador de milhares 2 15 13" xfId="14779" xr:uid="{00000000-0005-0000-0000-0000FFA00000}"/>
    <cellStyle name="Separador de milhares 2 15 14" xfId="14780" xr:uid="{00000000-0005-0000-0000-000000A10000}"/>
    <cellStyle name="Separador de milhares 2 15 2" xfId="3163" xr:uid="{00000000-0005-0000-0000-000001A10000}"/>
    <cellStyle name="Separador de milhares 2 15 2 2" xfId="14781" xr:uid="{00000000-0005-0000-0000-000002A10000}"/>
    <cellStyle name="Separador de milhares 2 15 3" xfId="14782" xr:uid="{00000000-0005-0000-0000-000003A10000}"/>
    <cellStyle name="Separador de milhares 2 15 3 2" xfId="14783" xr:uid="{00000000-0005-0000-0000-000004A10000}"/>
    <cellStyle name="Separador de milhares 2 15 4" xfId="14784" xr:uid="{00000000-0005-0000-0000-000005A10000}"/>
    <cellStyle name="Separador de milhares 2 15 4 2" xfId="14785" xr:uid="{00000000-0005-0000-0000-000006A10000}"/>
    <cellStyle name="Separador de milhares 2 15 5" xfId="14786" xr:uid="{00000000-0005-0000-0000-000007A10000}"/>
    <cellStyle name="Separador de milhares 2 15 5 2" xfId="14787" xr:uid="{00000000-0005-0000-0000-000008A10000}"/>
    <cellStyle name="Separador de milhares 2 15 6" xfId="14788" xr:uid="{00000000-0005-0000-0000-000009A10000}"/>
    <cellStyle name="Separador de milhares 2 15 6 2" xfId="14789" xr:uid="{00000000-0005-0000-0000-00000AA10000}"/>
    <cellStyle name="Separador de milhares 2 15 7" xfId="14790" xr:uid="{00000000-0005-0000-0000-00000BA10000}"/>
    <cellStyle name="Separador de milhares 2 15 7 2" xfId="14791" xr:uid="{00000000-0005-0000-0000-00000CA10000}"/>
    <cellStyle name="Separador de milhares 2 15 8" xfId="14792" xr:uid="{00000000-0005-0000-0000-00000DA10000}"/>
    <cellStyle name="Separador de milhares 2 15 8 2" xfId="14793" xr:uid="{00000000-0005-0000-0000-00000EA10000}"/>
    <cellStyle name="Separador de milhares 2 15 9" xfId="14794" xr:uid="{00000000-0005-0000-0000-00000FA10000}"/>
    <cellStyle name="Separador de milhares 2 150" xfId="14795" xr:uid="{00000000-0005-0000-0000-000010A10000}"/>
    <cellStyle name="Separador de milhares 2 151" xfId="14796" xr:uid="{00000000-0005-0000-0000-000011A10000}"/>
    <cellStyle name="Separador de milhares 2 152" xfId="14797" xr:uid="{00000000-0005-0000-0000-000012A10000}"/>
    <cellStyle name="Separador de milhares 2 153" xfId="14798" xr:uid="{00000000-0005-0000-0000-000013A10000}"/>
    <cellStyle name="Separador de milhares 2 154" xfId="14799" xr:uid="{00000000-0005-0000-0000-000014A10000}"/>
    <cellStyle name="Separador de milhares 2 155" xfId="14800" xr:uid="{00000000-0005-0000-0000-000015A10000}"/>
    <cellStyle name="Separador de milhares 2 156" xfId="14801" xr:uid="{00000000-0005-0000-0000-000016A10000}"/>
    <cellStyle name="Separador de milhares 2 157" xfId="14802" xr:uid="{00000000-0005-0000-0000-000017A10000}"/>
    <cellStyle name="Separador de milhares 2 158" xfId="14803" xr:uid="{00000000-0005-0000-0000-000018A10000}"/>
    <cellStyle name="Separador de milhares 2 159" xfId="14804" xr:uid="{00000000-0005-0000-0000-000019A10000}"/>
    <cellStyle name="Separador de milhares 2 16" xfId="2613" xr:uid="{00000000-0005-0000-0000-00001AA10000}"/>
    <cellStyle name="Separador de milhares 2 16 10" xfId="14805" xr:uid="{00000000-0005-0000-0000-00001BA10000}"/>
    <cellStyle name="Separador de milhares 2 16 11" xfId="14806" xr:uid="{00000000-0005-0000-0000-00001CA10000}"/>
    <cellStyle name="Separador de milhares 2 16 12" xfId="14807" xr:uid="{00000000-0005-0000-0000-00001DA10000}"/>
    <cellStyle name="Separador de milhares 2 16 13" xfId="14808" xr:uid="{00000000-0005-0000-0000-00001EA10000}"/>
    <cellStyle name="Separador de milhares 2 16 14" xfId="14809" xr:uid="{00000000-0005-0000-0000-00001FA10000}"/>
    <cellStyle name="Separador de milhares 2 16 2" xfId="3164" xr:uid="{00000000-0005-0000-0000-000020A10000}"/>
    <cellStyle name="Separador de milhares 2 16 2 2" xfId="14810" xr:uid="{00000000-0005-0000-0000-000021A10000}"/>
    <cellStyle name="Separador de milhares 2 16 3" xfId="14811" xr:uid="{00000000-0005-0000-0000-000022A10000}"/>
    <cellStyle name="Separador de milhares 2 16 3 2" xfId="14812" xr:uid="{00000000-0005-0000-0000-000023A10000}"/>
    <cellStyle name="Separador de milhares 2 16 4" xfId="14813" xr:uid="{00000000-0005-0000-0000-000024A10000}"/>
    <cellStyle name="Separador de milhares 2 16 4 2" xfId="14814" xr:uid="{00000000-0005-0000-0000-000025A10000}"/>
    <cellStyle name="Separador de milhares 2 16 5" xfId="14815" xr:uid="{00000000-0005-0000-0000-000026A10000}"/>
    <cellStyle name="Separador de milhares 2 16 5 2" xfId="14816" xr:uid="{00000000-0005-0000-0000-000027A10000}"/>
    <cellStyle name="Separador de milhares 2 16 6" xfId="14817" xr:uid="{00000000-0005-0000-0000-000028A10000}"/>
    <cellStyle name="Separador de milhares 2 16 6 2" xfId="14818" xr:uid="{00000000-0005-0000-0000-000029A10000}"/>
    <cellStyle name="Separador de milhares 2 16 7" xfId="14819" xr:uid="{00000000-0005-0000-0000-00002AA10000}"/>
    <cellStyle name="Separador de milhares 2 16 7 2" xfId="14820" xr:uid="{00000000-0005-0000-0000-00002BA10000}"/>
    <cellStyle name="Separador de milhares 2 16 8" xfId="14821" xr:uid="{00000000-0005-0000-0000-00002CA10000}"/>
    <cellStyle name="Separador de milhares 2 16 8 2" xfId="14822" xr:uid="{00000000-0005-0000-0000-00002DA10000}"/>
    <cellStyle name="Separador de milhares 2 16 9" xfId="14823" xr:uid="{00000000-0005-0000-0000-00002EA10000}"/>
    <cellStyle name="Separador de milhares 2 160" xfId="14824" xr:uid="{00000000-0005-0000-0000-00002FA10000}"/>
    <cellStyle name="Separador de milhares 2 161" xfId="14825" xr:uid="{00000000-0005-0000-0000-000030A10000}"/>
    <cellStyle name="Separador de milhares 2 162" xfId="14826" xr:uid="{00000000-0005-0000-0000-000031A10000}"/>
    <cellStyle name="Separador de milhares 2 163" xfId="14827" xr:uid="{00000000-0005-0000-0000-000032A10000}"/>
    <cellStyle name="Separador de milhares 2 164" xfId="14828" xr:uid="{00000000-0005-0000-0000-000033A10000}"/>
    <cellStyle name="Separador de milhares 2 165" xfId="14829" xr:uid="{00000000-0005-0000-0000-000034A10000}"/>
    <cellStyle name="Separador de milhares 2 166" xfId="14830" xr:uid="{00000000-0005-0000-0000-000035A10000}"/>
    <cellStyle name="Separador de milhares 2 167" xfId="14831" xr:uid="{00000000-0005-0000-0000-000036A10000}"/>
    <cellStyle name="Separador de milhares 2 168" xfId="14832" xr:uid="{00000000-0005-0000-0000-000037A10000}"/>
    <cellStyle name="Separador de milhares 2 169" xfId="14833" xr:uid="{00000000-0005-0000-0000-000038A10000}"/>
    <cellStyle name="Separador de milhares 2 17" xfId="2614" xr:uid="{00000000-0005-0000-0000-000039A10000}"/>
    <cellStyle name="Separador de milhares 2 17 10" xfId="14834" xr:uid="{00000000-0005-0000-0000-00003AA10000}"/>
    <cellStyle name="Separador de milhares 2 17 11" xfId="14835" xr:uid="{00000000-0005-0000-0000-00003BA10000}"/>
    <cellStyle name="Separador de milhares 2 17 12" xfId="14836" xr:uid="{00000000-0005-0000-0000-00003CA10000}"/>
    <cellStyle name="Separador de milhares 2 17 13" xfId="14837" xr:uid="{00000000-0005-0000-0000-00003DA10000}"/>
    <cellStyle name="Separador de milhares 2 17 14" xfId="14838" xr:uid="{00000000-0005-0000-0000-00003EA10000}"/>
    <cellStyle name="Separador de milhares 2 17 2" xfId="3165" xr:uid="{00000000-0005-0000-0000-00003FA10000}"/>
    <cellStyle name="Separador de milhares 2 17 2 2" xfId="14839" xr:uid="{00000000-0005-0000-0000-000040A10000}"/>
    <cellStyle name="Separador de milhares 2 17 3" xfId="14840" xr:uid="{00000000-0005-0000-0000-000041A10000}"/>
    <cellStyle name="Separador de milhares 2 17 3 2" xfId="14841" xr:uid="{00000000-0005-0000-0000-000042A10000}"/>
    <cellStyle name="Separador de milhares 2 17 4" xfId="14842" xr:uid="{00000000-0005-0000-0000-000043A10000}"/>
    <cellStyle name="Separador de milhares 2 17 4 2" xfId="14843" xr:uid="{00000000-0005-0000-0000-000044A10000}"/>
    <cellStyle name="Separador de milhares 2 17 5" xfId="14844" xr:uid="{00000000-0005-0000-0000-000045A10000}"/>
    <cellStyle name="Separador de milhares 2 17 5 2" xfId="14845" xr:uid="{00000000-0005-0000-0000-000046A10000}"/>
    <cellStyle name="Separador de milhares 2 17 6" xfId="14846" xr:uid="{00000000-0005-0000-0000-000047A10000}"/>
    <cellStyle name="Separador de milhares 2 17 6 2" xfId="14847" xr:uid="{00000000-0005-0000-0000-000048A10000}"/>
    <cellStyle name="Separador de milhares 2 17 7" xfId="14848" xr:uid="{00000000-0005-0000-0000-000049A10000}"/>
    <cellStyle name="Separador de milhares 2 17 7 2" xfId="14849" xr:uid="{00000000-0005-0000-0000-00004AA10000}"/>
    <cellStyle name="Separador de milhares 2 17 8" xfId="14850" xr:uid="{00000000-0005-0000-0000-00004BA10000}"/>
    <cellStyle name="Separador de milhares 2 17 8 2" xfId="14851" xr:uid="{00000000-0005-0000-0000-00004CA10000}"/>
    <cellStyle name="Separador de milhares 2 17 9" xfId="14852" xr:uid="{00000000-0005-0000-0000-00004DA10000}"/>
    <cellStyle name="Separador de milhares 2 170" xfId="14853" xr:uid="{00000000-0005-0000-0000-00004EA10000}"/>
    <cellStyle name="Separador de milhares 2 171" xfId="14854" xr:uid="{00000000-0005-0000-0000-00004FA10000}"/>
    <cellStyle name="Separador de milhares 2 172" xfId="14855" xr:uid="{00000000-0005-0000-0000-000050A10000}"/>
    <cellStyle name="Separador de milhares 2 173" xfId="14856" xr:uid="{00000000-0005-0000-0000-000051A10000}"/>
    <cellStyle name="Separador de milhares 2 174" xfId="14857" xr:uid="{00000000-0005-0000-0000-000052A10000}"/>
    <cellStyle name="Separador de milhares 2 175" xfId="14858" xr:uid="{00000000-0005-0000-0000-000053A10000}"/>
    <cellStyle name="Separador de milhares 2 176" xfId="14859" xr:uid="{00000000-0005-0000-0000-000054A10000}"/>
    <cellStyle name="Separador de milhares 2 177" xfId="14860" xr:uid="{00000000-0005-0000-0000-000055A10000}"/>
    <cellStyle name="Separador de milhares 2 178" xfId="14861" xr:uid="{00000000-0005-0000-0000-000056A10000}"/>
    <cellStyle name="Separador de milhares 2 179" xfId="14862" xr:uid="{00000000-0005-0000-0000-000057A10000}"/>
    <cellStyle name="Separador de milhares 2 18" xfId="2615" xr:uid="{00000000-0005-0000-0000-000058A10000}"/>
    <cellStyle name="Separador de milhares 2 18 10" xfId="14863" xr:uid="{00000000-0005-0000-0000-000059A10000}"/>
    <cellStyle name="Separador de milhares 2 18 11" xfId="14864" xr:uid="{00000000-0005-0000-0000-00005AA10000}"/>
    <cellStyle name="Separador de milhares 2 18 12" xfId="14865" xr:uid="{00000000-0005-0000-0000-00005BA10000}"/>
    <cellStyle name="Separador de milhares 2 18 13" xfId="14866" xr:uid="{00000000-0005-0000-0000-00005CA10000}"/>
    <cellStyle name="Separador de milhares 2 18 14" xfId="14867" xr:uid="{00000000-0005-0000-0000-00005DA10000}"/>
    <cellStyle name="Separador de milhares 2 18 2" xfId="3166" xr:uid="{00000000-0005-0000-0000-00005EA10000}"/>
    <cellStyle name="Separador de milhares 2 18 2 2" xfId="14868" xr:uid="{00000000-0005-0000-0000-00005FA10000}"/>
    <cellStyle name="Separador de milhares 2 18 3" xfId="14869" xr:uid="{00000000-0005-0000-0000-000060A10000}"/>
    <cellStyle name="Separador de milhares 2 18 3 2" xfId="14870" xr:uid="{00000000-0005-0000-0000-000061A10000}"/>
    <cellStyle name="Separador de milhares 2 18 4" xfId="14871" xr:uid="{00000000-0005-0000-0000-000062A10000}"/>
    <cellStyle name="Separador de milhares 2 18 4 2" xfId="14872" xr:uid="{00000000-0005-0000-0000-000063A10000}"/>
    <cellStyle name="Separador de milhares 2 18 5" xfId="14873" xr:uid="{00000000-0005-0000-0000-000064A10000}"/>
    <cellStyle name="Separador de milhares 2 18 5 2" xfId="14874" xr:uid="{00000000-0005-0000-0000-000065A10000}"/>
    <cellStyle name="Separador de milhares 2 18 6" xfId="14875" xr:uid="{00000000-0005-0000-0000-000066A10000}"/>
    <cellStyle name="Separador de milhares 2 18 6 2" xfId="14876" xr:uid="{00000000-0005-0000-0000-000067A10000}"/>
    <cellStyle name="Separador de milhares 2 18 7" xfId="14877" xr:uid="{00000000-0005-0000-0000-000068A10000}"/>
    <cellStyle name="Separador de milhares 2 18 7 2" xfId="14878" xr:uid="{00000000-0005-0000-0000-000069A10000}"/>
    <cellStyle name="Separador de milhares 2 18 8" xfId="14879" xr:uid="{00000000-0005-0000-0000-00006AA10000}"/>
    <cellStyle name="Separador de milhares 2 18 8 2" xfId="14880" xr:uid="{00000000-0005-0000-0000-00006BA10000}"/>
    <cellStyle name="Separador de milhares 2 18 9" xfId="14881" xr:uid="{00000000-0005-0000-0000-00006CA10000}"/>
    <cellStyle name="Separador de milhares 2 180" xfId="14882" xr:uid="{00000000-0005-0000-0000-00006DA10000}"/>
    <cellStyle name="Separador de milhares 2 181" xfId="14883" xr:uid="{00000000-0005-0000-0000-00006EA10000}"/>
    <cellStyle name="Separador de milhares 2 182" xfId="14884" xr:uid="{00000000-0005-0000-0000-00006FA10000}"/>
    <cellStyle name="Separador de milhares 2 183" xfId="14885" xr:uid="{00000000-0005-0000-0000-000070A10000}"/>
    <cellStyle name="Separador de milhares 2 184" xfId="14886" xr:uid="{00000000-0005-0000-0000-000071A10000}"/>
    <cellStyle name="Separador de milhares 2 185" xfId="14887" xr:uid="{00000000-0005-0000-0000-000072A10000}"/>
    <cellStyle name="Separador de milhares 2 186" xfId="14888" xr:uid="{00000000-0005-0000-0000-000073A10000}"/>
    <cellStyle name="Separador de milhares 2 187" xfId="14889" xr:uid="{00000000-0005-0000-0000-000074A10000}"/>
    <cellStyle name="Separador de milhares 2 188" xfId="14890" xr:uid="{00000000-0005-0000-0000-000075A10000}"/>
    <cellStyle name="Separador de milhares 2 189" xfId="14891" xr:uid="{00000000-0005-0000-0000-000076A10000}"/>
    <cellStyle name="Separador de milhares 2 19" xfId="2616" xr:uid="{00000000-0005-0000-0000-000077A10000}"/>
    <cellStyle name="Separador de milhares 2 19 10" xfId="14892" xr:uid="{00000000-0005-0000-0000-000078A10000}"/>
    <cellStyle name="Separador de milhares 2 19 11" xfId="14893" xr:uid="{00000000-0005-0000-0000-000079A10000}"/>
    <cellStyle name="Separador de milhares 2 19 12" xfId="14894" xr:uid="{00000000-0005-0000-0000-00007AA10000}"/>
    <cellStyle name="Separador de milhares 2 19 13" xfId="14895" xr:uid="{00000000-0005-0000-0000-00007BA10000}"/>
    <cellStyle name="Separador de milhares 2 19 14" xfId="14896" xr:uid="{00000000-0005-0000-0000-00007CA10000}"/>
    <cellStyle name="Separador de milhares 2 19 2" xfId="3167" xr:uid="{00000000-0005-0000-0000-00007DA10000}"/>
    <cellStyle name="Separador de milhares 2 19 2 2" xfId="14897" xr:uid="{00000000-0005-0000-0000-00007EA10000}"/>
    <cellStyle name="Separador de milhares 2 19 3" xfId="14898" xr:uid="{00000000-0005-0000-0000-00007FA10000}"/>
    <cellStyle name="Separador de milhares 2 19 3 2" xfId="14899" xr:uid="{00000000-0005-0000-0000-000080A10000}"/>
    <cellStyle name="Separador de milhares 2 19 4" xfId="14900" xr:uid="{00000000-0005-0000-0000-000081A10000}"/>
    <cellStyle name="Separador de milhares 2 19 4 2" xfId="14901" xr:uid="{00000000-0005-0000-0000-000082A10000}"/>
    <cellStyle name="Separador de milhares 2 19 5" xfId="14902" xr:uid="{00000000-0005-0000-0000-000083A10000}"/>
    <cellStyle name="Separador de milhares 2 19 5 2" xfId="14903" xr:uid="{00000000-0005-0000-0000-000084A10000}"/>
    <cellStyle name="Separador de milhares 2 19 6" xfId="14904" xr:uid="{00000000-0005-0000-0000-000085A10000}"/>
    <cellStyle name="Separador de milhares 2 19 6 2" xfId="14905" xr:uid="{00000000-0005-0000-0000-000086A10000}"/>
    <cellStyle name="Separador de milhares 2 19 7" xfId="14906" xr:uid="{00000000-0005-0000-0000-000087A10000}"/>
    <cellStyle name="Separador de milhares 2 19 7 2" xfId="14907" xr:uid="{00000000-0005-0000-0000-000088A10000}"/>
    <cellStyle name="Separador de milhares 2 19 8" xfId="14908" xr:uid="{00000000-0005-0000-0000-000089A10000}"/>
    <cellStyle name="Separador de milhares 2 19 8 2" xfId="14909" xr:uid="{00000000-0005-0000-0000-00008AA10000}"/>
    <cellStyle name="Separador de milhares 2 19 9" xfId="14910" xr:uid="{00000000-0005-0000-0000-00008BA10000}"/>
    <cellStyle name="Separador de milhares 2 190" xfId="14911" xr:uid="{00000000-0005-0000-0000-00008CA10000}"/>
    <cellStyle name="Separador de milhares 2 191" xfId="14912" xr:uid="{00000000-0005-0000-0000-00008DA10000}"/>
    <cellStyle name="Separador de milhares 2 192" xfId="14913" xr:uid="{00000000-0005-0000-0000-00008EA10000}"/>
    <cellStyle name="Separador de milhares 2 193" xfId="14914" xr:uid="{00000000-0005-0000-0000-00008FA10000}"/>
    <cellStyle name="Separador de milhares 2 194" xfId="14915" xr:uid="{00000000-0005-0000-0000-000090A10000}"/>
    <cellStyle name="Separador de milhares 2 195" xfId="14916" xr:uid="{00000000-0005-0000-0000-000091A10000}"/>
    <cellStyle name="Separador de milhares 2 196" xfId="14917" xr:uid="{00000000-0005-0000-0000-000092A10000}"/>
    <cellStyle name="Separador de milhares 2 197" xfId="14918" xr:uid="{00000000-0005-0000-0000-000093A10000}"/>
    <cellStyle name="Separador de milhares 2 198" xfId="14919" xr:uid="{00000000-0005-0000-0000-000094A10000}"/>
    <cellStyle name="Separador de milhares 2 199" xfId="14920" xr:uid="{00000000-0005-0000-0000-000095A10000}"/>
    <cellStyle name="Separador de milhares 2 2" xfId="92" xr:uid="{00000000-0005-0000-0000-000096A10000}"/>
    <cellStyle name="Separador de milhares 2 2 10" xfId="93" xr:uid="{00000000-0005-0000-0000-000097A10000}"/>
    <cellStyle name="Separador de milhares 2 2 10 10" xfId="2617" xr:uid="{00000000-0005-0000-0000-000098A10000}"/>
    <cellStyle name="Separador de milhares 2 2 10 2" xfId="3168" xr:uid="{00000000-0005-0000-0000-000099A10000}"/>
    <cellStyle name="Separador de milhares 2 2 10 2 2" xfId="14921" xr:uid="{00000000-0005-0000-0000-00009AA10000}"/>
    <cellStyle name="Separador de milhares 2 2 10 3" xfId="14922" xr:uid="{00000000-0005-0000-0000-00009BA10000}"/>
    <cellStyle name="Separador de milhares 2 2 10 3 2" xfId="14923" xr:uid="{00000000-0005-0000-0000-00009CA10000}"/>
    <cellStyle name="Separador de milhares 2 2 10 4" xfId="14924" xr:uid="{00000000-0005-0000-0000-00009DA10000}"/>
    <cellStyle name="Separador de milhares 2 2 10 4 2" xfId="14925" xr:uid="{00000000-0005-0000-0000-00009EA10000}"/>
    <cellStyle name="Separador de milhares 2 2 10 5" xfId="14926" xr:uid="{00000000-0005-0000-0000-00009FA10000}"/>
    <cellStyle name="Separador de milhares 2 2 10 5 2" xfId="14927" xr:uid="{00000000-0005-0000-0000-0000A0A10000}"/>
    <cellStyle name="Separador de milhares 2 2 10 6" xfId="14928" xr:uid="{00000000-0005-0000-0000-0000A1A10000}"/>
    <cellStyle name="Separador de milhares 2 2 10 6 2" xfId="14929" xr:uid="{00000000-0005-0000-0000-0000A2A10000}"/>
    <cellStyle name="Separador de milhares 2 2 10 7" xfId="14930" xr:uid="{00000000-0005-0000-0000-0000A3A10000}"/>
    <cellStyle name="Separador de milhares 2 2 10 7 2" xfId="14931" xr:uid="{00000000-0005-0000-0000-0000A4A10000}"/>
    <cellStyle name="Separador de milhares 2 2 10 8" xfId="14932" xr:uid="{00000000-0005-0000-0000-0000A5A10000}"/>
    <cellStyle name="Separador de milhares 2 2 10 8 2" xfId="14933" xr:uid="{00000000-0005-0000-0000-0000A6A10000}"/>
    <cellStyle name="Separador de milhares 2 2 10 9" xfId="14934" xr:uid="{00000000-0005-0000-0000-0000A7A10000}"/>
    <cellStyle name="Separador de milhares 2 2 11" xfId="94" xr:uid="{00000000-0005-0000-0000-0000A8A10000}"/>
    <cellStyle name="Separador de milhares 2 2 11 10" xfId="2618" xr:uid="{00000000-0005-0000-0000-0000A9A10000}"/>
    <cellStyle name="Separador de milhares 2 2 11 2" xfId="3169" xr:uid="{00000000-0005-0000-0000-0000AAA10000}"/>
    <cellStyle name="Separador de milhares 2 2 11 2 2" xfId="14935" xr:uid="{00000000-0005-0000-0000-0000ABA10000}"/>
    <cellStyle name="Separador de milhares 2 2 11 3" xfId="14936" xr:uid="{00000000-0005-0000-0000-0000ACA10000}"/>
    <cellStyle name="Separador de milhares 2 2 11 3 2" xfId="14937" xr:uid="{00000000-0005-0000-0000-0000ADA10000}"/>
    <cellStyle name="Separador de milhares 2 2 11 4" xfId="14938" xr:uid="{00000000-0005-0000-0000-0000AEA10000}"/>
    <cellStyle name="Separador de milhares 2 2 11 4 2" xfId="14939" xr:uid="{00000000-0005-0000-0000-0000AFA10000}"/>
    <cellStyle name="Separador de milhares 2 2 11 5" xfId="14940" xr:uid="{00000000-0005-0000-0000-0000B0A10000}"/>
    <cellStyle name="Separador de milhares 2 2 11 5 2" xfId="14941" xr:uid="{00000000-0005-0000-0000-0000B1A10000}"/>
    <cellStyle name="Separador de milhares 2 2 11 6" xfId="14942" xr:uid="{00000000-0005-0000-0000-0000B2A10000}"/>
    <cellStyle name="Separador de milhares 2 2 11 6 2" xfId="14943" xr:uid="{00000000-0005-0000-0000-0000B3A10000}"/>
    <cellStyle name="Separador de milhares 2 2 11 7" xfId="14944" xr:uid="{00000000-0005-0000-0000-0000B4A10000}"/>
    <cellStyle name="Separador de milhares 2 2 11 7 2" xfId="14945" xr:uid="{00000000-0005-0000-0000-0000B5A10000}"/>
    <cellStyle name="Separador de milhares 2 2 11 8" xfId="14946" xr:uid="{00000000-0005-0000-0000-0000B6A10000}"/>
    <cellStyle name="Separador de milhares 2 2 11 8 2" xfId="14947" xr:uid="{00000000-0005-0000-0000-0000B7A10000}"/>
    <cellStyle name="Separador de milhares 2 2 11 9" xfId="14948" xr:uid="{00000000-0005-0000-0000-0000B8A10000}"/>
    <cellStyle name="Separador de milhares 2 2 12" xfId="95" xr:uid="{00000000-0005-0000-0000-0000B9A10000}"/>
    <cellStyle name="Separador de milhares 2 2 12 10" xfId="2619" xr:uid="{00000000-0005-0000-0000-0000BAA10000}"/>
    <cellStyle name="Separador de milhares 2 2 12 2" xfId="14949" xr:uid="{00000000-0005-0000-0000-0000BBA10000}"/>
    <cellStyle name="Separador de milhares 2 2 12 2 2" xfId="14950" xr:uid="{00000000-0005-0000-0000-0000BCA10000}"/>
    <cellStyle name="Separador de milhares 2 2 12 3" xfId="14951" xr:uid="{00000000-0005-0000-0000-0000BDA10000}"/>
    <cellStyle name="Separador de milhares 2 2 12 3 2" xfId="14952" xr:uid="{00000000-0005-0000-0000-0000BEA10000}"/>
    <cellStyle name="Separador de milhares 2 2 12 4" xfId="14953" xr:uid="{00000000-0005-0000-0000-0000BFA10000}"/>
    <cellStyle name="Separador de milhares 2 2 12 4 2" xfId="14954" xr:uid="{00000000-0005-0000-0000-0000C0A10000}"/>
    <cellStyle name="Separador de milhares 2 2 12 5" xfId="14955" xr:uid="{00000000-0005-0000-0000-0000C1A10000}"/>
    <cellStyle name="Separador de milhares 2 2 12 5 2" xfId="14956" xr:uid="{00000000-0005-0000-0000-0000C2A10000}"/>
    <cellStyle name="Separador de milhares 2 2 12 6" xfId="14957" xr:uid="{00000000-0005-0000-0000-0000C3A10000}"/>
    <cellStyle name="Separador de milhares 2 2 12 6 2" xfId="14958" xr:uid="{00000000-0005-0000-0000-0000C4A10000}"/>
    <cellStyle name="Separador de milhares 2 2 12 7" xfId="14959" xr:uid="{00000000-0005-0000-0000-0000C5A10000}"/>
    <cellStyle name="Separador de milhares 2 2 12 7 2" xfId="14960" xr:uid="{00000000-0005-0000-0000-0000C6A10000}"/>
    <cellStyle name="Separador de milhares 2 2 12 8" xfId="14961" xr:uid="{00000000-0005-0000-0000-0000C7A10000}"/>
    <cellStyle name="Separador de milhares 2 2 12 8 2" xfId="14962" xr:uid="{00000000-0005-0000-0000-0000C8A10000}"/>
    <cellStyle name="Separador de milhares 2 2 12 9" xfId="14963" xr:uid="{00000000-0005-0000-0000-0000C9A10000}"/>
    <cellStyle name="Separador de milhares 2 2 13" xfId="96" xr:uid="{00000000-0005-0000-0000-0000CAA10000}"/>
    <cellStyle name="Separador de milhares 2 2 13 10" xfId="41848" xr:uid="{00000000-0005-0000-0000-0000CBA10000}"/>
    <cellStyle name="Separador de milhares 2 2 13 11" xfId="3170" xr:uid="{00000000-0005-0000-0000-0000CCA10000}"/>
    <cellStyle name="Separador de milhares 2 2 13 2" xfId="97" xr:uid="{00000000-0005-0000-0000-0000CDA10000}"/>
    <cellStyle name="Separador de milhares 2 2 13 2 2" xfId="14965" xr:uid="{00000000-0005-0000-0000-0000CEA10000}"/>
    <cellStyle name="Separador de milhares 2 2 13 2 3" xfId="14964" xr:uid="{00000000-0005-0000-0000-0000CFA10000}"/>
    <cellStyle name="Separador de milhares 2 2 13 3" xfId="14966" xr:uid="{00000000-0005-0000-0000-0000D0A10000}"/>
    <cellStyle name="Separador de milhares 2 2 13 3 2" xfId="14967" xr:uid="{00000000-0005-0000-0000-0000D1A10000}"/>
    <cellStyle name="Separador de milhares 2 2 13 4" xfId="14968" xr:uid="{00000000-0005-0000-0000-0000D2A10000}"/>
    <cellStyle name="Separador de milhares 2 2 13 4 2" xfId="14969" xr:uid="{00000000-0005-0000-0000-0000D3A10000}"/>
    <cellStyle name="Separador de milhares 2 2 13 5" xfId="14970" xr:uid="{00000000-0005-0000-0000-0000D4A10000}"/>
    <cellStyle name="Separador de milhares 2 2 13 5 2" xfId="14971" xr:uid="{00000000-0005-0000-0000-0000D5A10000}"/>
    <cellStyle name="Separador de milhares 2 2 13 6" xfId="14972" xr:uid="{00000000-0005-0000-0000-0000D6A10000}"/>
    <cellStyle name="Separador de milhares 2 2 13 6 2" xfId="14973" xr:uid="{00000000-0005-0000-0000-0000D7A10000}"/>
    <cellStyle name="Separador de milhares 2 2 13 7" xfId="14974" xr:uid="{00000000-0005-0000-0000-0000D8A10000}"/>
    <cellStyle name="Separador de milhares 2 2 13 7 2" xfId="14975" xr:uid="{00000000-0005-0000-0000-0000D9A10000}"/>
    <cellStyle name="Separador de milhares 2 2 13 8" xfId="14976" xr:uid="{00000000-0005-0000-0000-0000DAA10000}"/>
    <cellStyle name="Separador de milhares 2 2 13 8 2" xfId="14977" xr:uid="{00000000-0005-0000-0000-0000DBA10000}"/>
    <cellStyle name="Separador de milhares 2 2 13 9" xfId="14978" xr:uid="{00000000-0005-0000-0000-0000DCA10000}"/>
    <cellStyle name="Separador de milhares 2 2 14" xfId="98" xr:uid="{00000000-0005-0000-0000-0000DDA10000}"/>
    <cellStyle name="Separador de milhares 2 2 14 10" xfId="14979" xr:uid="{00000000-0005-0000-0000-0000DEA10000}"/>
    <cellStyle name="Separador de milhares 2 2 14 2" xfId="14980" xr:uid="{00000000-0005-0000-0000-0000DFA10000}"/>
    <cellStyle name="Separador de milhares 2 2 14 2 2" xfId="14981" xr:uid="{00000000-0005-0000-0000-0000E0A10000}"/>
    <cellStyle name="Separador de milhares 2 2 14 3" xfId="14982" xr:uid="{00000000-0005-0000-0000-0000E1A10000}"/>
    <cellStyle name="Separador de milhares 2 2 14 3 2" xfId="14983" xr:uid="{00000000-0005-0000-0000-0000E2A10000}"/>
    <cellStyle name="Separador de milhares 2 2 14 4" xfId="14984" xr:uid="{00000000-0005-0000-0000-0000E3A10000}"/>
    <cellStyle name="Separador de milhares 2 2 14 4 2" xfId="14985" xr:uid="{00000000-0005-0000-0000-0000E4A10000}"/>
    <cellStyle name="Separador de milhares 2 2 14 5" xfId="14986" xr:uid="{00000000-0005-0000-0000-0000E5A10000}"/>
    <cellStyle name="Separador de milhares 2 2 14 5 2" xfId="14987" xr:uid="{00000000-0005-0000-0000-0000E6A10000}"/>
    <cellStyle name="Separador de milhares 2 2 14 6" xfId="14988" xr:uid="{00000000-0005-0000-0000-0000E7A10000}"/>
    <cellStyle name="Separador de milhares 2 2 14 6 2" xfId="14989" xr:uid="{00000000-0005-0000-0000-0000E8A10000}"/>
    <cellStyle name="Separador de milhares 2 2 14 7" xfId="14990" xr:uid="{00000000-0005-0000-0000-0000E9A10000}"/>
    <cellStyle name="Separador de milhares 2 2 14 7 2" xfId="14991" xr:uid="{00000000-0005-0000-0000-0000EAA10000}"/>
    <cellStyle name="Separador de milhares 2 2 14 8" xfId="14992" xr:uid="{00000000-0005-0000-0000-0000EBA10000}"/>
    <cellStyle name="Separador de milhares 2 2 14 8 2" xfId="14993" xr:uid="{00000000-0005-0000-0000-0000ECA10000}"/>
    <cellStyle name="Separador de milhares 2 2 14 9" xfId="14994" xr:uid="{00000000-0005-0000-0000-0000EDA10000}"/>
    <cellStyle name="Separador de milhares 2 2 15" xfId="14995" xr:uid="{00000000-0005-0000-0000-0000EEA10000}"/>
    <cellStyle name="Separador de milhares 2 2 15 2" xfId="14996" xr:uid="{00000000-0005-0000-0000-0000EFA10000}"/>
    <cellStyle name="Separador de milhares 2 2 15 2 2" xfId="14997" xr:uid="{00000000-0005-0000-0000-0000F0A10000}"/>
    <cellStyle name="Separador de milhares 2 2 15 3" xfId="14998" xr:uid="{00000000-0005-0000-0000-0000F1A10000}"/>
    <cellStyle name="Separador de milhares 2 2 15 3 2" xfId="14999" xr:uid="{00000000-0005-0000-0000-0000F2A10000}"/>
    <cellStyle name="Separador de milhares 2 2 15 4" xfId="15000" xr:uid="{00000000-0005-0000-0000-0000F3A10000}"/>
    <cellStyle name="Separador de milhares 2 2 15 4 2" xfId="15001" xr:uid="{00000000-0005-0000-0000-0000F4A10000}"/>
    <cellStyle name="Separador de milhares 2 2 15 5" xfId="15002" xr:uid="{00000000-0005-0000-0000-0000F5A10000}"/>
    <cellStyle name="Separador de milhares 2 2 15 5 2" xfId="15003" xr:uid="{00000000-0005-0000-0000-0000F6A10000}"/>
    <cellStyle name="Separador de milhares 2 2 15 6" xfId="15004" xr:uid="{00000000-0005-0000-0000-0000F7A10000}"/>
    <cellStyle name="Separador de milhares 2 2 15 6 2" xfId="15005" xr:uid="{00000000-0005-0000-0000-0000F8A10000}"/>
    <cellStyle name="Separador de milhares 2 2 15 7" xfId="15006" xr:uid="{00000000-0005-0000-0000-0000F9A10000}"/>
    <cellStyle name="Separador de milhares 2 2 15 7 2" xfId="15007" xr:uid="{00000000-0005-0000-0000-0000FAA10000}"/>
    <cellStyle name="Separador de milhares 2 2 15 8" xfId="15008" xr:uid="{00000000-0005-0000-0000-0000FBA10000}"/>
    <cellStyle name="Separador de milhares 2 2 15 8 2" xfId="15009" xr:uid="{00000000-0005-0000-0000-0000FCA10000}"/>
    <cellStyle name="Separador de milhares 2 2 15 9" xfId="15010" xr:uid="{00000000-0005-0000-0000-0000FDA10000}"/>
    <cellStyle name="Separador de milhares 2 2 16" xfId="15011" xr:uid="{00000000-0005-0000-0000-0000FEA10000}"/>
    <cellStyle name="Separador de milhares 2 2 16 2" xfId="15012" xr:uid="{00000000-0005-0000-0000-0000FFA10000}"/>
    <cellStyle name="Separador de milhares 2 2 16 2 2" xfId="15013" xr:uid="{00000000-0005-0000-0000-000000A20000}"/>
    <cellStyle name="Separador de milhares 2 2 16 3" xfId="15014" xr:uid="{00000000-0005-0000-0000-000001A20000}"/>
    <cellStyle name="Separador de milhares 2 2 16 3 2" xfId="15015" xr:uid="{00000000-0005-0000-0000-000002A20000}"/>
    <cellStyle name="Separador de milhares 2 2 16 4" xfId="15016" xr:uid="{00000000-0005-0000-0000-000003A20000}"/>
    <cellStyle name="Separador de milhares 2 2 16 4 2" xfId="15017" xr:uid="{00000000-0005-0000-0000-000004A20000}"/>
    <cellStyle name="Separador de milhares 2 2 16 5" xfId="15018" xr:uid="{00000000-0005-0000-0000-000005A20000}"/>
    <cellStyle name="Separador de milhares 2 2 16 5 2" xfId="15019" xr:uid="{00000000-0005-0000-0000-000006A20000}"/>
    <cellStyle name="Separador de milhares 2 2 16 6" xfId="15020" xr:uid="{00000000-0005-0000-0000-000007A20000}"/>
    <cellStyle name="Separador de milhares 2 2 16 6 2" xfId="15021" xr:uid="{00000000-0005-0000-0000-000008A20000}"/>
    <cellStyle name="Separador de milhares 2 2 16 7" xfId="15022" xr:uid="{00000000-0005-0000-0000-000009A20000}"/>
    <cellStyle name="Separador de milhares 2 2 16 7 2" xfId="15023" xr:uid="{00000000-0005-0000-0000-00000AA20000}"/>
    <cellStyle name="Separador de milhares 2 2 16 8" xfId="15024" xr:uid="{00000000-0005-0000-0000-00000BA20000}"/>
    <cellStyle name="Separador de milhares 2 2 16 8 2" xfId="15025" xr:uid="{00000000-0005-0000-0000-00000CA20000}"/>
    <cellStyle name="Separador de milhares 2 2 16 9" xfId="15026" xr:uid="{00000000-0005-0000-0000-00000DA20000}"/>
    <cellStyle name="Separador de milhares 2 2 17" xfId="15027" xr:uid="{00000000-0005-0000-0000-00000EA20000}"/>
    <cellStyle name="Separador de milhares 2 2 17 2" xfId="15028" xr:uid="{00000000-0005-0000-0000-00000FA20000}"/>
    <cellStyle name="Separador de milhares 2 2 17 2 2" xfId="15029" xr:uid="{00000000-0005-0000-0000-000010A20000}"/>
    <cellStyle name="Separador de milhares 2 2 17 3" xfId="15030" xr:uid="{00000000-0005-0000-0000-000011A20000}"/>
    <cellStyle name="Separador de milhares 2 2 17 3 2" xfId="15031" xr:uid="{00000000-0005-0000-0000-000012A20000}"/>
    <cellStyle name="Separador de milhares 2 2 17 4" xfId="15032" xr:uid="{00000000-0005-0000-0000-000013A20000}"/>
    <cellStyle name="Separador de milhares 2 2 17 4 2" xfId="15033" xr:uid="{00000000-0005-0000-0000-000014A20000}"/>
    <cellStyle name="Separador de milhares 2 2 17 5" xfId="15034" xr:uid="{00000000-0005-0000-0000-000015A20000}"/>
    <cellStyle name="Separador de milhares 2 2 17 5 2" xfId="15035" xr:uid="{00000000-0005-0000-0000-000016A20000}"/>
    <cellStyle name="Separador de milhares 2 2 17 6" xfId="15036" xr:uid="{00000000-0005-0000-0000-000017A20000}"/>
    <cellStyle name="Separador de milhares 2 2 17 6 2" xfId="15037" xr:uid="{00000000-0005-0000-0000-000018A20000}"/>
    <cellStyle name="Separador de milhares 2 2 17 7" xfId="15038" xr:uid="{00000000-0005-0000-0000-000019A20000}"/>
    <cellStyle name="Separador de milhares 2 2 17 7 2" xfId="15039" xr:uid="{00000000-0005-0000-0000-00001AA20000}"/>
    <cellStyle name="Separador de milhares 2 2 17 8" xfId="15040" xr:uid="{00000000-0005-0000-0000-00001BA20000}"/>
    <cellStyle name="Separador de milhares 2 2 17 8 2" xfId="15041" xr:uid="{00000000-0005-0000-0000-00001CA20000}"/>
    <cellStyle name="Separador de milhares 2 2 17 9" xfId="15042" xr:uid="{00000000-0005-0000-0000-00001DA20000}"/>
    <cellStyle name="Separador de milhares 2 2 18" xfId="15043" xr:uid="{00000000-0005-0000-0000-00001EA20000}"/>
    <cellStyle name="Separador de milhares 2 2 18 2" xfId="15044" xr:uid="{00000000-0005-0000-0000-00001FA20000}"/>
    <cellStyle name="Separador de milhares 2 2 18 2 2" xfId="15045" xr:uid="{00000000-0005-0000-0000-000020A20000}"/>
    <cellStyle name="Separador de milhares 2 2 18 3" xfId="15046" xr:uid="{00000000-0005-0000-0000-000021A20000}"/>
    <cellStyle name="Separador de milhares 2 2 18 3 2" xfId="15047" xr:uid="{00000000-0005-0000-0000-000022A20000}"/>
    <cellStyle name="Separador de milhares 2 2 18 4" xfId="15048" xr:uid="{00000000-0005-0000-0000-000023A20000}"/>
    <cellStyle name="Separador de milhares 2 2 18 4 2" xfId="15049" xr:uid="{00000000-0005-0000-0000-000024A20000}"/>
    <cellStyle name="Separador de milhares 2 2 18 5" xfId="15050" xr:uid="{00000000-0005-0000-0000-000025A20000}"/>
    <cellStyle name="Separador de milhares 2 2 18 5 2" xfId="15051" xr:uid="{00000000-0005-0000-0000-000026A20000}"/>
    <cellStyle name="Separador de milhares 2 2 18 6" xfId="15052" xr:uid="{00000000-0005-0000-0000-000027A20000}"/>
    <cellStyle name="Separador de milhares 2 2 18 6 2" xfId="15053" xr:uid="{00000000-0005-0000-0000-000028A20000}"/>
    <cellStyle name="Separador de milhares 2 2 18 7" xfId="15054" xr:uid="{00000000-0005-0000-0000-000029A20000}"/>
    <cellStyle name="Separador de milhares 2 2 18 7 2" xfId="15055" xr:uid="{00000000-0005-0000-0000-00002AA20000}"/>
    <cellStyle name="Separador de milhares 2 2 18 8" xfId="15056" xr:uid="{00000000-0005-0000-0000-00002BA20000}"/>
    <cellStyle name="Separador de milhares 2 2 18 8 2" xfId="15057" xr:uid="{00000000-0005-0000-0000-00002CA20000}"/>
    <cellStyle name="Separador de milhares 2 2 18 9" xfId="15058" xr:uid="{00000000-0005-0000-0000-00002DA20000}"/>
    <cellStyle name="Separador de milhares 2 2 19" xfId="15059" xr:uid="{00000000-0005-0000-0000-00002EA20000}"/>
    <cellStyle name="Separador de milhares 2 2 2" xfId="99" xr:uid="{00000000-0005-0000-0000-00002FA20000}"/>
    <cellStyle name="Separador de milhares 2 2 2 10" xfId="15060" xr:uid="{00000000-0005-0000-0000-000030A20000}"/>
    <cellStyle name="Separador de milhares 2 2 2 10 2" xfId="15061" xr:uid="{00000000-0005-0000-0000-000031A20000}"/>
    <cellStyle name="Separador de milhares 2 2 2 10 2 2" xfId="15062" xr:uid="{00000000-0005-0000-0000-000032A20000}"/>
    <cellStyle name="Separador de milhares 2 2 2 10 3" xfId="15063" xr:uid="{00000000-0005-0000-0000-000033A20000}"/>
    <cellStyle name="Separador de milhares 2 2 2 10 3 2" xfId="15064" xr:uid="{00000000-0005-0000-0000-000034A20000}"/>
    <cellStyle name="Separador de milhares 2 2 2 10 4" xfId="15065" xr:uid="{00000000-0005-0000-0000-000035A20000}"/>
    <cellStyle name="Separador de milhares 2 2 2 10 4 2" xfId="15066" xr:uid="{00000000-0005-0000-0000-000036A20000}"/>
    <cellStyle name="Separador de milhares 2 2 2 10 5" xfId="15067" xr:uid="{00000000-0005-0000-0000-000037A20000}"/>
    <cellStyle name="Separador de milhares 2 2 2 10 5 2" xfId="15068" xr:uid="{00000000-0005-0000-0000-000038A20000}"/>
    <cellStyle name="Separador de milhares 2 2 2 10 6" xfId="15069" xr:uid="{00000000-0005-0000-0000-000039A20000}"/>
    <cellStyle name="Separador de milhares 2 2 2 10 6 2" xfId="15070" xr:uid="{00000000-0005-0000-0000-00003AA20000}"/>
    <cellStyle name="Separador de milhares 2 2 2 10 7" xfId="15071" xr:uid="{00000000-0005-0000-0000-00003BA20000}"/>
    <cellStyle name="Separador de milhares 2 2 2 10 7 2" xfId="15072" xr:uid="{00000000-0005-0000-0000-00003CA20000}"/>
    <cellStyle name="Separador de milhares 2 2 2 10 8" xfId="15073" xr:uid="{00000000-0005-0000-0000-00003DA20000}"/>
    <cellStyle name="Separador de milhares 2 2 2 10 8 2" xfId="15074" xr:uid="{00000000-0005-0000-0000-00003EA20000}"/>
    <cellStyle name="Separador de milhares 2 2 2 10 9" xfId="15075" xr:uid="{00000000-0005-0000-0000-00003FA20000}"/>
    <cellStyle name="Separador de milhares 2 2 2 11" xfId="15076" xr:uid="{00000000-0005-0000-0000-000040A20000}"/>
    <cellStyle name="Separador de milhares 2 2 2 12" xfId="15077" xr:uid="{00000000-0005-0000-0000-000041A20000}"/>
    <cellStyle name="Separador de milhares 2 2 2 13" xfId="15078" xr:uid="{00000000-0005-0000-0000-000042A20000}"/>
    <cellStyle name="Separador de milhares 2 2 2 14" xfId="15079" xr:uid="{00000000-0005-0000-0000-000043A20000}"/>
    <cellStyle name="Separador de milhares 2 2 2 15" xfId="15080" xr:uid="{00000000-0005-0000-0000-000044A20000}"/>
    <cellStyle name="Separador de milhares 2 2 2 16" xfId="15081" xr:uid="{00000000-0005-0000-0000-000045A20000}"/>
    <cellStyle name="Separador de milhares 2 2 2 17" xfId="2620" xr:uid="{00000000-0005-0000-0000-000046A20000}"/>
    <cellStyle name="Separador de milhares 2 2 2 2" xfId="100" xr:uid="{00000000-0005-0000-0000-000047A20000}"/>
    <cellStyle name="Separador de milhares 2 2 2 2 10" xfId="3171" xr:uid="{00000000-0005-0000-0000-000048A20000}"/>
    <cellStyle name="Separador de milhares 2 2 2 2 2" xfId="101" xr:uid="{00000000-0005-0000-0000-000049A20000}"/>
    <cellStyle name="Separador de milhares 2 2 2 2 2 2" xfId="15083" xr:uid="{00000000-0005-0000-0000-00004AA20000}"/>
    <cellStyle name="Separador de milhares 2 2 2 2 2 3" xfId="15082" xr:uid="{00000000-0005-0000-0000-00004BA20000}"/>
    <cellStyle name="Separador de milhares 2 2 2 2 3" xfId="15084" xr:uid="{00000000-0005-0000-0000-00004CA20000}"/>
    <cellStyle name="Separador de milhares 2 2 2 2 3 2" xfId="15085" xr:uid="{00000000-0005-0000-0000-00004DA20000}"/>
    <cellStyle name="Separador de milhares 2 2 2 2 4" xfId="15086" xr:uid="{00000000-0005-0000-0000-00004EA20000}"/>
    <cellStyle name="Separador de milhares 2 2 2 2 4 2" xfId="15087" xr:uid="{00000000-0005-0000-0000-00004FA20000}"/>
    <cellStyle name="Separador de milhares 2 2 2 2 5" xfId="15088" xr:uid="{00000000-0005-0000-0000-000050A20000}"/>
    <cellStyle name="Separador de milhares 2 2 2 2 5 2" xfId="15089" xr:uid="{00000000-0005-0000-0000-000051A20000}"/>
    <cellStyle name="Separador de milhares 2 2 2 2 6" xfId="15090" xr:uid="{00000000-0005-0000-0000-000052A20000}"/>
    <cellStyle name="Separador de milhares 2 2 2 2 6 2" xfId="15091" xr:uid="{00000000-0005-0000-0000-000053A20000}"/>
    <cellStyle name="Separador de milhares 2 2 2 2 7" xfId="15092" xr:uid="{00000000-0005-0000-0000-000054A20000}"/>
    <cellStyle name="Separador de milhares 2 2 2 2 7 2" xfId="15093" xr:uid="{00000000-0005-0000-0000-000055A20000}"/>
    <cellStyle name="Separador de milhares 2 2 2 2 8" xfId="15094" xr:uid="{00000000-0005-0000-0000-000056A20000}"/>
    <cellStyle name="Separador de milhares 2 2 2 2 8 2" xfId="15095" xr:uid="{00000000-0005-0000-0000-000057A20000}"/>
    <cellStyle name="Separador de milhares 2 2 2 2 9" xfId="15096" xr:uid="{00000000-0005-0000-0000-000058A20000}"/>
    <cellStyle name="Separador de milhares 2 2 2 3" xfId="102" xr:uid="{00000000-0005-0000-0000-000059A20000}"/>
    <cellStyle name="Separador de milhares 2 2 2 3 10" xfId="15097" xr:uid="{00000000-0005-0000-0000-00005AA20000}"/>
    <cellStyle name="Separador de milhares 2 2 2 3 2" xfId="15098" xr:uid="{00000000-0005-0000-0000-00005BA20000}"/>
    <cellStyle name="Separador de milhares 2 2 2 3 2 2" xfId="15099" xr:uid="{00000000-0005-0000-0000-00005CA20000}"/>
    <cellStyle name="Separador de milhares 2 2 2 3 3" xfId="15100" xr:uid="{00000000-0005-0000-0000-00005DA20000}"/>
    <cellStyle name="Separador de milhares 2 2 2 3 3 2" xfId="15101" xr:uid="{00000000-0005-0000-0000-00005EA20000}"/>
    <cellStyle name="Separador de milhares 2 2 2 3 4" xfId="15102" xr:uid="{00000000-0005-0000-0000-00005FA20000}"/>
    <cellStyle name="Separador de milhares 2 2 2 3 4 2" xfId="15103" xr:uid="{00000000-0005-0000-0000-000060A20000}"/>
    <cellStyle name="Separador de milhares 2 2 2 3 5" xfId="15104" xr:uid="{00000000-0005-0000-0000-000061A20000}"/>
    <cellStyle name="Separador de milhares 2 2 2 3 5 2" xfId="15105" xr:uid="{00000000-0005-0000-0000-000062A20000}"/>
    <cellStyle name="Separador de milhares 2 2 2 3 6" xfId="15106" xr:uid="{00000000-0005-0000-0000-000063A20000}"/>
    <cellStyle name="Separador de milhares 2 2 2 3 6 2" xfId="15107" xr:uid="{00000000-0005-0000-0000-000064A20000}"/>
    <cellStyle name="Separador de milhares 2 2 2 3 7" xfId="15108" xr:uid="{00000000-0005-0000-0000-000065A20000}"/>
    <cellStyle name="Separador de milhares 2 2 2 3 7 2" xfId="15109" xr:uid="{00000000-0005-0000-0000-000066A20000}"/>
    <cellStyle name="Separador de milhares 2 2 2 3 8" xfId="15110" xr:uid="{00000000-0005-0000-0000-000067A20000}"/>
    <cellStyle name="Separador de milhares 2 2 2 3 8 2" xfId="15111" xr:uid="{00000000-0005-0000-0000-000068A20000}"/>
    <cellStyle name="Separador de milhares 2 2 2 3 9" xfId="15112" xr:uid="{00000000-0005-0000-0000-000069A20000}"/>
    <cellStyle name="Separador de milhares 2 2 2 4" xfId="15113" xr:uid="{00000000-0005-0000-0000-00006AA20000}"/>
    <cellStyle name="Separador de milhares 2 2 2 4 2" xfId="15114" xr:uid="{00000000-0005-0000-0000-00006BA20000}"/>
    <cellStyle name="Separador de milhares 2 2 2 4 2 2" xfId="15115" xr:uid="{00000000-0005-0000-0000-00006CA20000}"/>
    <cellStyle name="Separador de milhares 2 2 2 4 3" xfId="15116" xr:uid="{00000000-0005-0000-0000-00006DA20000}"/>
    <cellStyle name="Separador de milhares 2 2 2 4 3 2" xfId="15117" xr:uid="{00000000-0005-0000-0000-00006EA20000}"/>
    <cellStyle name="Separador de milhares 2 2 2 4 4" xfId="15118" xr:uid="{00000000-0005-0000-0000-00006FA20000}"/>
    <cellStyle name="Separador de milhares 2 2 2 4 4 2" xfId="15119" xr:uid="{00000000-0005-0000-0000-000070A20000}"/>
    <cellStyle name="Separador de milhares 2 2 2 4 5" xfId="15120" xr:uid="{00000000-0005-0000-0000-000071A20000}"/>
    <cellStyle name="Separador de milhares 2 2 2 4 5 2" xfId="15121" xr:uid="{00000000-0005-0000-0000-000072A20000}"/>
    <cellStyle name="Separador de milhares 2 2 2 4 6" xfId="15122" xr:uid="{00000000-0005-0000-0000-000073A20000}"/>
    <cellStyle name="Separador de milhares 2 2 2 4 6 2" xfId="15123" xr:uid="{00000000-0005-0000-0000-000074A20000}"/>
    <cellStyle name="Separador de milhares 2 2 2 4 7" xfId="15124" xr:uid="{00000000-0005-0000-0000-000075A20000}"/>
    <cellStyle name="Separador de milhares 2 2 2 4 7 2" xfId="15125" xr:uid="{00000000-0005-0000-0000-000076A20000}"/>
    <cellStyle name="Separador de milhares 2 2 2 4 8" xfId="15126" xr:uid="{00000000-0005-0000-0000-000077A20000}"/>
    <cellStyle name="Separador de milhares 2 2 2 4 8 2" xfId="15127" xr:uid="{00000000-0005-0000-0000-000078A20000}"/>
    <cellStyle name="Separador de milhares 2 2 2 4 9" xfId="15128" xr:uid="{00000000-0005-0000-0000-000079A20000}"/>
    <cellStyle name="Separador de milhares 2 2 2 5" xfId="15129" xr:uid="{00000000-0005-0000-0000-00007AA20000}"/>
    <cellStyle name="Separador de milhares 2 2 2 5 2" xfId="15130" xr:uid="{00000000-0005-0000-0000-00007BA20000}"/>
    <cellStyle name="Separador de milhares 2 2 2 5 2 2" xfId="15131" xr:uid="{00000000-0005-0000-0000-00007CA20000}"/>
    <cellStyle name="Separador de milhares 2 2 2 5 3" xfId="15132" xr:uid="{00000000-0005-0000-0000-00007DA20000}"/>
    <cellStyle name="Separador de milhares 2 2 2 5 3 2" xfId="15133" xr:uid="{00000000-0005-0000-0000-00007EA20000}"/>
    <cellStyle name="Separador de milhares 2 2 2 5 4" xfId="15134" xr:uid="{00000000-0005-0000-0000-00007FA20000}"/>
    <cellStyle name="Separador de milhares 2 2 2 5 4 2" xfId="15135" xr:uid="{00000000-0005-0000-0000-000080A20000}"/>
    <cellStyle name="Separador de milhares 2 2 2 5 5" xfId="15136" xr:uid="{00000000-0005-0000-0000-000081A20000}"/>
    <cellStyle name="Separador de milhares 2 2 2 5 5 2" xfId="15137" xr:uid="{00000000-0005-0000-0000-000082A20000}"/>
    <cellStyle name="Separador de milhares 2 2 2 5 6" xfId="15138" xr:uid="{00000000-0005-0000-0000-000083A20000}"/>
    <cellStyle name="Separador de milhares 2 2 2 5 6 2" xfId="15139" xr:uid="{00000000-0005-0000-0000-000084A20000}"/>
    <cellStyle name="Separador de milhares 2 2 2 5 7" xfId="15140" xr:uid="{00000000-0005-0000-0000-000085A20000}"/>
    <cellStyle name="Separador de milhares 2 2 2 5 7 2" xfId="15141" xr:uid="{00000000-0005-0000-0000-000086A20000}"/>
    <cellStyle name="Separador de milhares 2 2 2 5 8" xfId="15142" xr:uid="{00000000-0005-0000-0000-000087A20000}"/>
    <cellStyle name="Separador de milhares 2 2 2 5 8 2" xfId="15143" xr:uid="{00000000-0005-0000-0000-000088A20000}"/>
    <cellStyle name="Separador de milhares 2 2 2 5 9" xfId="15144" xr:uid="{00000000-0005-0000-0000-000089A20000}"/>
    <cellStyle name="Separador de milhares 2 2 2 6" xfId="15145" xr:uid="{00000000-0005-0000-0000-00008AA20000}"/>
    <cellStyle name="Separador de milhares 2 2 2 6 2" xfId="15146" xr:uid="{00000000-0005-0000-0000-00008BA20000}"/>
    <cellStyle name="Separador de milhares 2 2 2 6 2 2" xfId="15147" xr:uid="{00000000-0005-0000-0000-00008CA20000}"/>
    <cellStyle name="Separador de milhares 2 2 2 6 3" xfId="15148" xr:uid="{00000000-0005-0000-0000-00008DA20000}"/>
    <cellStyle name="Separador de milhares 2 2 2 6 3 2" xfId="15149" xr:uid="{00000000-0005-0000-0000-00008EA20000}"/>
    <cellStyle name="Separador de milhares 2 2 2 6 4" xfId="15150" xr:uid="{00000000-0005-0000-0000-00008FA20000}"/>
    <cellStyle name="Separador de milhares 2 2 2 6 4 2" xfId="15151" xr:uid="{00000000-0005-0000-0000-000090A20000}"/>
    <cellStyle name="Separador de milhares 2 2 2 6 5" xfId="15152" xr:uid="{00000000-0005-0000-0000-000091A20000}"/>
    <cellStyle name="Separador de milhares 2 2 2 6 5 2" xfId="15153" xr:uid="{00000000-0005-0000-0000-000092A20000}"/>
    <cellStyle name="Separador de milhares 2 2 2 6 6" xfId="15154" xr:uid="{00000000-0005-0000-0000-000093A20000}"/>
    <cellStyle name="Separador de milhares 2 2 2 6 6 2" xfId="15155" xr:uid="{00000000-0005-0000-0000-000094A20000}"/>
    <cellStyle name="Separador de milhares 2 2 2 6 7" xfId="15156" xr:uid="{00000000-0005-0000-0000-000095A20000}"/>
    <cellStyle name="Separador de milhares 2 2 2 6 7 2" xfId="15157" xr:uid="{00000000-0005-0000-0000-000096A20000}"/>
    <cellStyle name="Separador de milhares 2 2 2 6 8" xfId="15158" xr:uid="{00000000-0005-0000-0000-000097A20000}"/>
    <cellStyle name="Separador de milhares 2 2 2 6 8 2" xfId="15159" xr:uid="{00000000-0005-0000-0000-000098A20000}"/>
    <cellStyle name="Separador de milhares 2 2 2 6 9" xfId="15160" xr:uid="{00000000-0005-0000-0000-000099A20000}"/>
    <cellStyle name="Separador de milhares 2 2 2 7" xfId="15161" xr:uid="{00000000-0005-0000-0000-00009AA20000}"/>
    <cellStyle name="Separador de milhares 2 2 2 7 2" xfId="15162" xr:uid="{00000000-0005-0000-0000-00009BA20000}"/>
    <cellStyle name="Separador de milhares 2 2 2 7 2 2" xfId="15163" xr:uid="{00000000-0005-0000-0000-00009CA20000}"/>
    <cellStyle name="Separador de milhares 2 2 2 7 3" xfId="15164" xr:uid="{00000000-0005-0000-0000-00009DA20000}"/>
    <cellStyle name="Separador de milhares 2 2 2 7 3 2" xfId="15165" xr:uid="{00000000-0005-0000-0000-00009EA20000}"/>
    <cellStyle name="Separador de milhares 2 2 2 7 4" xfId="15166" xr:uid="{00000000-0005-0000-0000-00009FA20000}"/>
    <cellStyle name="Separador de milhares 2 2 2 7 4 2" xfId="15167" xr:uid="{00000000-0005-0000-0000-0000A0A20000}"/>
    <cellStyle name="Separador de milhares 2 2 2 7 5" xfId="15168" xr:uid="{00000000-0005-0000-0000-0000A1A20000}"/>
    <cellStyle name="Separador de milhares 2 2 2 7 5 2" xfId="15169" xr:uid="{00000000-0005-0000-0000-0000A2A20000}"/>
    <cellStyle name="Separador de milhares 2 2 2 7 6" xfId="15170" xr:uid="{00000000-0005-0000-0000-0000A3A20000}"/>
    <cellStyle name="Separador de milhares 2 2 2 7 6 2" xfId="15171" xr:uid="{00000000-0005-0000-0000-0000A4A20000}"/>
    <cellStyle name="Separador de milhares 2 2 2 7 7" xfId="15172" xr:uid="{00000000-0005-0000-0000-0000A5A20000}"/>
    <cellStyle name="Separador de milhares 2 2 2 7 7 2" xfId="15173" xr:uid="{00000000-0005-0000-0000-0000A6A20000}"/>
    <cellStyle name="Separador de milhares 2 2 2 7 8" xfId="15174" xr:uid="{00000000-0005-0000-0000-0000A7A20000}"/>
    <cellStyle name="Separador de milhares 2 2 2 7 8 2" xfId="15175" xr:uid="{00000000-0005-0000-0000-0000A8A20000}"/>
    <cellStyle name="Separador de milhares 2 2 2 7 9" xfId="15176" xr:uid="{00000000-0005-0000-0000-0000A9A20000}"/>
    <cellStyle name="Separador de milhares 2 2 2 8" xfId="15177" xr:uid="{00000000-0005-0000-0000-0000AAA20000}"/>
    <cellStyle name="Separador de milhares 2 2 2 8 2" xfId="15178" xr:uid="{00000000-0005-0000-0000-0000ABA20000}"/>
    <cellStyle name="Separador de milhares 2 2 2 8 2 2" xfId="15179" xr:uid="{00000000-0005-0000-0000-0000ACA20000}"/>
    <cellStyle name="Separador de milhares 2 2 2 8 3" xfId="15180" xr:uid="{00000000-0005-0000-0000-0000ADA20000}"/>
    <cellStyle name="Separador de milhares 2 2 2 8 3 2" xfId="15181" xr:uid="{00000000-0005-0000-0000-0000AEA20000}"/>
    <cellStyle name="Separador de milhares 2 2 2 8 4" xfId="15182" xr:uid="{00000000-0005-0000-0000-0000AFA20000}"/>
    <cellStyle name="Separador de milhares 2 2 2 8 4 2" xfId="15183" xr:uid="{00000000-0005-0000-0000-0000B0A20000}"/>
    <cellStyle name="Separador de milhares 2 2 2 8 5" xfId="15184" xr:uid="{00000000-0005-0000-0000-0000B1A20000}"/>
    <cellStyle name="Separador de milhares 2 2 2 8 5 2" xfId="15185" xr:uid="{00000000-0005-0000-0000-0000B2A20000}"/>
    <cellStyle name="Separador de milhares 2 2 2 8 6" xfId="15186" xr:uid="{00000000-0005-0000-0000-0000B3A20000}"/>
    <cellStyle name="Separador de milhares 2 2 2 8 6 2" xfId="15187" xr:uid="{00000000-0005-0000-0000-0000B4A20000}"/>
    <cellStyle name="Separador de milhares 2 2 2 8 7" xfId="15188" xr:uid="{00000000-0005-0000-0000-0000B5A20000}"/>
    <cellStyle name="Separador de milhares 2 2 2 8 7 2" xfId="15189" xr:uid="{00000000-0005-0000-0000-0000B6A20000}"/>
    <cellStyle name="Separador de milhares 2 2 2 8 8" xfId="15190" xr:uid="{00000000-0005-0000-0000-0000B7A20000}"/>
    <cellStyle name="Separador de milhares 2 2 2 8 8 2" xfId="15191" xr:uid="{00000000-0005-0000-0000-0000B8A20000}"/>
    <cellStyle name="Separador de milhares 2 2 2 8 9" xfId="15192" xr:uid="{00000000-0005-0000-0000-0000B9A20000}"/>
    <cellStyle name="Separador de milhares 2 2 2 9" xfId="15193" xr:uid="{00000000-0005-0000-0000-0000BAA20000}"/>
    <cellStyle name="Separador de milhares 2 2 2 9 2" xfId="15194" xr:uid="{00000000-0005-0000-0000-0000BBA20000}"/>
    <cellStyle name="Separador de milhares 2 2 2 9 2 2" xfId="15195" xr:uid="{00000000-0005-0000-0000-0000BCA20000}"/>
    <cellStyle name="Separador de milhares 2 2 2 9 3" xfId="15196" xr:uid="{00000000-0005-0000-0000-0000BDA20000}"/>
    <cellStyle name="Separador de milhares 2 2 2 9 3 2" xfId="15197" xr:uid="{00000000-0005-0000-0000-0000BEA20000}"/>
    <cellStyle name="Separador de milhares 2 2 2 9 4" xfId="15198" xr:uid="{00000000-0005-0000-0000-0000BFA20000}"/>
    <cellStyle name="Separador de milhares 2 2 2 9 4 2" xfId="15199" xr:uid="{00000000-0005-0000-0000-0000C0A20000}"/>
    <cellStyle name="Separador de milhares 2 2 2 9 5" xfId="15200" xr:uid="{00000000-0005-0000-0000-0000C1A20000}"/>
    <cellStyle name="Separador de milhares 2 2 2 9 5 2" xfId="15201" xr:uid="{00000000-0005-0000-0000-0000C2A20000}"/>
    <cellStyle name="Separador de milhares 2 2 2 9 6" xfId="15202" xr:uid="{00000000-0005-0000-0000-0000C3A20000}"/>
    <cellStyle name="Separador de milhares 2 2 2 9 6 2" xfId="15203" xr:uid="{00000000-0005-0000-0000-0000C4A20000}"/>
    <cellStyle name="Separador de milhares 2 2 2 9 7" xfId="15204" xr:uid="{00000000-0005-0000-0000-0000C5A20000}"/>
    <cellStyle name="Separador de milhares 2 2 2 9 7 2" xfId="15205" xr:uid="{00000000-0005-0000-0000-0000C6A20000}"/>
    <cellStyle name="Separador de milhares 2 2 2 9 8" xfId="15206" xr:uid="{00000000-0005-0000-0000-0000C7A20000}"/>
    <cellStyle name="Separador de milhares 2 2 2 9 8 2" xfId="15207" xr:uid="{00000000-0005-0000-0000-0000C8A20000}"/>
    <cellStyle name="Separador de milhares 2 2 2 9 9" xfId="15208" xr:uid="{00000000-0005-0000-0000-0000C9A20000}"/>
    <cellStyle name="Separador de milhares 2 2 20" xfId="15209" xr:uid="{00000000-0005-0000-0000-0000CAA20000}"/>
    <cellStyle name="Separador de milhares 2 2 21" xfId="15210" xr:uid="{00000000-0005-0000-0000-0000CBA20000}"/>
    <cellStyle name="Separador de milhares 2 2 22" xfId="15211" xr:uid="{00000000-0005-0000-0000-0000CCA20000}"/>
    <cellStyle name="Separador de milhares 2 2 23" xfId="15212" xr:uid="{00000000-0005-0000-0000-0000CDA20000}"/>
    <cellStyle name="Separador de milhares 2 2 24" xfId="15213" xr:uid="{00000000-0005-0000-0000-0000CEA20000}"/>
    <cellStyle name="Separador de milhares 2 2 3" xfId="103" xr:uid="{00000000-0005-0000-0000-0000CFA20000}"/>
    <cellStyle name="Separador de milhares 2 2 3 10" xfId="15214" xr:uid="{00000000-0005-0000-0000-0000D0A20000}"/>
    <cellStyle name="Separador de milhares 2 2 3 10 2" xfId="15215" xr:uid="{00000000-0005-0000-0000-0000D1A20000}"/>
    <cellStyle name="Separador de milhares 2 2 3 10 2 2" xfId="15216" xr:uid="{00000000-0005-0000-0000-0000D2A20000}"/>
    <cellStyle name="Separador de milhares 2 2 3 10 3" xfId="15217" xr:uid="{00000000-0005-0000-0000-0000D3A20000}"/>
    <cellStyle name="Separador de milhares 2 2 3 10 3 2" xfId="15218" xr:uid="{00000000-0005-0000-0000-0000D4A20000}"/>
    <cellStyle name="Separador de milhares 2 2 3 10 4" xfId="15219" xr:uid="{00000000-0005-0000-0000-0000D5A20000}"/>
    <cellStyle name="Separador de milhares 2 2 3 10 4 2" xfId="15220" xr:uid="{00000000-0005-0000-0000-0000D6A20000}"/>
    <cellStyle name="Separador de milhares 2 2 3 10 5" xfId="15221" xr:uid="{00000000-0005-0000-0000-0000D7A20000}"/>
    <cellStyle name="Separador de milhares 2 2 3 10 5 2" xfId="15222" xr:uid="{00000000-0005-0000-0000-0000D8A20000}"/>
    <cellStyle name="Separador de milhares 2 2 3 10 6" xfId="15223" xr:uid="{00000000-0005-0000-0000-0000D9A20000}"/>
    <cellStyle name="Separador de milhares 2 2 3 10 6 2" xfId="15224" xr:uid="{00000000-0005-0000-0000-0000DAA20000}"/>
    <cellStyle name="Separador de milhares 2 2 3 10 7" xfId="15225" xr:uid="{00000000-0005-0000-0000-0000DBA20000}"/>
    <cellStyle name="Separador de milhares 2 2 3 10 7 2" xfId="15226" xr:uid="{00000000-0005-0000-0000-0000DCA20000}"/>
    <cellStyle name="Separador de milhares 2 2 3 10 8" xfId="15227" xr:uid="{00000000-0005-0000-0000-0000DDA20000}"/>
    <cellStyle name="Separador de milhares 2 2 3 10 8 2" xfId="15228" xr:uid="{00000000-0005-0000-0000-0000DEA20000}"/>
    <cellStyle name="Separador de milhares 2 2 3 10 9" xfId="15229" xr:uid="{00000000-0005-0000-0000-0000DFA20000}"/>
    <cellStyle name="Separador de milhares 2 2 3 11" xfId="15230" xr:uid="{00000000-0005-0000-0000-0000E0A20000}"/>
    <cellStyle name="Separador de milhares 2 2 3 12" xfId="15231" xr:uid="{00000000-0005-0000-0000-0000E1A20000}"/>
    <cellStyle name="Separador de milhares 2 2 3 13" xfId="15232" xr:uid="{00000000-0005-0000-0000-0000E2A20000}"/>
    <cellStyle name="Separador de milhares 2 2 3 14" xfId="15233" xr:uid="{00000000-0005-0000-0000-0000E3A20000}"/>
    <cellStyle name="Separador de milhares 2 2 3 15" xfId="15234" xr:uid="{00000000-0005-0000-0000-0000E4A20000}"/>
    <cellStyle name="Separador de milhares 2 2 3 16" xfId="2621" xr:uid="{00000000-0005-0000-0000-0000E5A20000}"/>
    <cellStyle name="Separador de milhares 2 2 3 2" xfId="3172" xr:uid="{00000000-0005-0000-0000-0000E6A20000}"/>
    <cellStyle name="Separador de milhares 2 2 3 2 2" xfId="15235" xr:uid="{00000000-0005-0000-0000-0000E7A20000}"/>
    <cellStyle name="Separador de milhares 2 2 3 2 2 2" xfId="15236" xr:uid="{00000000-0005-0000-0000-0000E8A20000}"/>
    <cellStyle name="Separador de milhares 2 2 3 2 3" xfId="15237" xr:uid="{00000000-0005-0000-0000-0000E9A20000}"/>
    <cellStyle name="Separador de milhares 2 2 3 2 3 2" xfId="15238" xr:uid="{00000000-0005-0000-0000-0000EAA20000}"/>
    <cellStyle name="Separador de milhares 2 2 3 2 4" xfId="15239" xr:uid="{00000000-0005-0000-0000-0000EBA20000}"/>
    <cellStyle name="Separador de milhares 2 2 3 2 4 2" xfId="15240" xr:uid="{00000000-0005-0000-0000-0000ECA20000}"/>
    <cellStyle name="Separador de milhares 2 2 3 2 5" xfId="15241" xr:uid="{00000000-0005-0000-0000-0000EDA20000}"/>
    <cellStyle name="Separador de milhares 2 2 3 2 5 2" xfId="15242" xr:uid="{00000000-0005-0000-0000-0000EEA20000}"/>
    <cellStyle name="Separador de milhares 2 2 3 2 6" xfId="15243" xr:uid="{00000000-0005-0000-0000-0000EFA20000}"/>
    <cellStyle name="Separador de milhares 2 2 3 2 6 2" xfId="15244" xr:uid="{00000000-0005-0000-0000-0000F0A20000}"/>
    <cellStyle name="Separador de milhares 2 2 3 2 7" xfId="15245" xr:uid="{00000000-0005-0000-0000-0000F1A20000}"/>
    <cellStyle name="Separador de milhares 2 2 3 2 7 2" xfId="15246" xr:uid="{00000000-0005-0000-0000-0000F2A20000}"/>
    <cellStyle name="Separador de milhares 2 2 3 2 8" xfId="15247" xr:uid="{00000000-0005-0000-0000-0000F3A20000}"/>
    <cellStyle name="Separador de milhares 2 2 3 2 8 2" xfId="15248" xr:uid="{00000000-0005-0000-0000-0000F4A20000}"/>
    <cellStyle name="Separador de milhares 2 2 3 2 9" xfId="15249" xr:uid="{00000000-0005-0000-0000-0000F5A20000}"/>
    <cellStyle name="Separador de milhares 2 2 3 3" xfId="15250" xr:uid="{00000000-0005-0000-0000-0000F6A20000}"/>
    <cellStyle name="Separador de milhares 2 2 3 3 2" xfId="15251" xr:uid="{00000000-0005-0000-0000-0000F7A20000}"/>
    <cellStyle name="Separador de milhares 2 2 3 3 2 2" xfId="15252" xr:uid="{00000000-0005-0000-0000-0000F8A20000}"/>
    <cellStyle name="Separador de milhares 2 2 3 3 3" xfId="15253" xr:uid="{00000000-0005-0000-0000-0000F9A20000}"/>
    <cellStyle name="Separador de milhares 2 2 3 3 3 2" xfId="15254" xr:uid="{00000000-0005-0000-0000-0000FAA20000}"/>
    <cellStyle name="Separador de milhares 2 2 3 3 4" xfId="15255" xr:uid="{00000000-0005-0000-0000-0000FBA20000}"/>
    <cellStyle name="Separador de milhares 2 2 3 3 4 2" xfId="15256" xr:uid="{00000000-0005-0000-0000-0000FCA20000}"/>
    <cellStyle name="Separador de milhares 2 2 3 3 5" xfId="15257" xr:uid="{00000000-0005-0000-0000-0000FDA20000}"/>
    <cellStyle name="Separador de milhares 2 2 3 3 5 2" xfId="15258" xr:uid="{00000000-0005-0000-0000-0000FEA20000}"/>
    <cellStyle name="Separador de milhares 2 2 3 3 6" xfId="15259" xr:uid="{00000000-0005-0000-0000-0000FFA20000}"/>
    <cellStyle name="Separador de milhares 2 2 3 3 6 2" xfId="15260" xr:uid="{00000000-0005-0000-0000-000000A30000}"/>
    <cellStyle name="Separador de milhares 2 2 3 3 7" xfId="15261" xr:uid="{00000000-0005-0000-0000-000001A30000}"/>
    <cellStyle name="Separador de milhares 2 2 3 3 8" xfId="15262" xr:uid="{00000000-0005-0000-0000-000002A30000}"/>
    <cellStyle name="Separador de milhares 2 2 3 4" xfId="15263" xr:uid="{00000000-0005-0000-0000-000003A30000}"/>
    <cellStyle name="Separador de milhares 2 2 3 4 2" xfId="15264" xr:uid="{00000000-0005-0000-0000-000004A30000}"/>
    <cellStyle name="Separador de milhares 2 2 3 4 3" xfId="15265" xr:uid="{00000000-0005-0000-0000-000005A30000}"/>
    <cellStyle name="Separador de milhares 2 2 3 4 4" xfId="15266" xr:uid="{00000000-0005-0000-0000-000006A30000}"/>
    <cellStyle name="Separador de milhares 2 2 3 4 4 2" xfId="15267" xr:uid="{00000000-0005-0000-0000-000007A30000}"/>
    <cellStyle name="Separador de milhares 2 2 3 4 5" xfId="15268" xr:uid="{00000000-0005-0000-0000-000008A30000}"/>
    <cellStyle name="Separador de milhares 2 2 3 4 5 2" xfId="15269" xr:uid="{00000000-0005-0000-0000-000009A30000}"/>
    <cellStyle name="Separador de milhares 2 2 3 4 6" xfId="15270" xr:uid="{00000000-0005-0000-0000-00000AA30000}"/>
    <cellStyle name="Separador de milhares 2 2 3 4 6 2" xfId="15271" xr:uid="{00000000-0005-0000-0000-00000BA30000}"/>
    <cellStyle name="Separador de milhares 2 2 3 4 7" xfId="15272" xr:uid="{00000000-0005-0000-0000-00000CA30000}"/>
    <cellStyle name="Separador de milhares 2 2 3 4 7 2" xfId="15273" xr:uid="{00000000-0005-0000-0000-00000DA30000}"/>
    <cellStyle name="Separador de milhares 2 2 3 4 8" xfId="15274" xr:uid="{00000000-0005-0000-0000-00000EA30000}"/>
    <cellStyle name="Separador de milhares 2 2 3 4 8 2" xfId="15275" xr:uid="{00000000-0005-0000-0000-00000FA30000}"/>
    <cellStyle name="Separador de milhares 2 2 3 5" xfId="15276" xr:uid="{00000000-0005-0000-0000-000010A30000}"/>
    <cellStyle name="Separador de milhares 2 2 3 5 2" xfId="15277" xr:uid="{00000000-0005-0000-0000-000011A30000}"/>
    <cellStyle name="Separador de milhares 2 2 3 5 2 2" xfId="15278" xr:uid="{00000000-0005-0000-0000-000012A30000}"/>
    <cellStyle name="Separador de milhares 2 2 3 5 3" xfId="15279" xr:uid="{00000000-0005-0000-0000-000013A30000}"/>
    <cellStyle name="Separador de milhares 2 2 3 5 3 2" xfId="15280" xr:uid="{00000000-0005-0000-0000-000014A30000}"/>
    <cellStyle name="Separador de milhares 2 2 3 5 4" xfId="15281" xr:uid="{00000000-0005-0000-0000-000015A30000}"/>
    <cellStyle name="Separador de milhares 2 2 3 5 4 2" xfId="15282" xr:uid="{00000000-0005-0000-0000-000016A30000}"/>
    <cellStyle name="Separador de milhares 2 2 3 5 5" xfId="15283" xr:uid="{00000000-0005-0000-0000-000017A30000}"/>
    <cellStyle name="Separador de milhares 2 2 3 5 5 2" xfId="15284" xr:uid="{00000000-0005-0000-0000-000018A30000}"/>
    <cellStyle name="Separador de milhares 2 2 3 5 6" xfId="15285" xr:uid="{00000000-0005-0000-0000-000019A30000}"/>
    <cellStyle name="Separador de milhares 2 2 3 5 6 2" xfId="15286" xr:uid="{00000000-0005-0000-0000-00001AA30000}"/>
    <cellStyle name="Separador de milhares 2 2 3 5 7" xfId="15287" xr:uid="{00000000-0005-0000-0000-00001BA30000}"/>
    <cellStyle name="Separador de milhares 2 2 3 5 7 2" xfId="15288" xr:uid="{00000000-0005-0000-0000-00001CA30000}"/>
    <cellStyle name="Separador de milhares 2 2 3 5 8" xfId="15289" xr:uid="{00000000-0005-0000-0000-00001DA30000}"/>
    <cellStyle name="Separador de milhares 2 2 3 5 8 2" xfId="15290" xr:uid="{00000000-0005-0000-0000-00001EA30000}"/>
    <cellStyle name="Separador de milhares 2 2 3 5 9" xfId="15291" xr:uid="{00000000-0005-0000-0000-00001FA30000}"/>
    <cellStyle name="Separador de milhares 2 2 3 6" xfId="15292" xr:uid="{00000000-0005-0000-0000-000020A30000}"/>
    <cellStyle name="Separador de milhares 2 2 3 6 2" xfId="15293" xr:uid="{00000000-0005-0000-0000-000021A30000}"/>
    <cellStyle name="Separador de milhares 2 2 3 6 2 2" xfId="15294" xr:uid="{00000000-0005-0000-0000-000022A30000}"/>
    <cellStyle name="Separador de milhares 2 2 3 6 3" xfId="15295" xr:uid="{00000000-0005-0000-0000-000023A30000}"/>
    <cellStyle name="Separador de milhares 2 2 3 6 3 2" xfId="15296" xr:uid="{00000000-0005-0000-0000-000024A30000}"/>
    <cellStyle name="Separador de milhares 2 2 3 6 4" xfId="15297" xr:uid="{00000000-0005-0000-0000-000025A30000}"/>
    <cellStyle name="Separador de milhares 2 2 3 6 4 2" xfId="15298" xr:uid="{00000000-0005-0000-0000-000026A30000}"/>
    <cellStyle name="Separador de milhares 2 2 3 6 5" xfId="15299" xr:uid="{00000000-0005-0000-0000-000027A30000}"/>
    <cellStyle name="Separador de milhares 2 2 3 6 5 2" xfId="15300" xr:uid="{00000000-0005-0000-0000-000028A30000}"/>
    <cellStyle name="Separador de milhares 2 2 3 6 6" xfId="15301" xr:uid="{00000000-0005-0000-0000-000029A30000}"/>
    <cellStyle name="Separador de milhares 2 2 3 6 6 2" xfId="15302" xr:uid="{00000000-0005-0000-0000-00002AA30000}"/>
    <cellStyle name="Separador de milhares 2 2 3 6 7" xfId="15303" xr:uid="{00000000-0005-0000-0000-00002BA30000}"/>
    <cellStyle name="Separador de milhares 2 2 3 6 7 2" xfId="15304" xr:uid="{00000000-0005-0000-0000-00002CA30000}"/>
    <cellStyle name="Separador de milhares 2 2 3 6 8" xfId="15305" xr:uid="{00000000-0005-0000-0000-00002DA30000}"/>
    <cellStyle name="Separador de milhares 2 2 3 6 8 2" xfId="15306" xr:uid="{00000000-0005-0000-0000-00002EA30000}"/>
    <cellStyle name="Separador de milhares 2 2 3 6 9" xfId="15307" xr:uid="{00000000-0005-0000-0000-00002FA30000}"/>
    <cellStyle name="Separador de milhares 2 2 3 7" xfId="15308" xr:uid="{00000000-0005-0000-0000-000030A30000}"/>
    <cellStyle name="Separador de milhares 2 2 3 7 2" xfId="15309" xr:uid="{00000000-0005-0000-0000-000031A30000}"/>
    <cellStyle name="Separador de milhares 2 2 3 7 2 2" xfId="15310" xr:uid="{00000000-0005-0000-0000-000032A30000}"/>
    <cellStyle name="Separador de milhares 2 2 3 7 3" xfId="15311" xr:uid="{00000000-0005-0000-0000-000033A30000}"/>
    <cellStyle name="Separador de milhares 2 2 3 7 3 2" xfId="15312" xr:uid="{00000000-0005-0000-0000-000034A30000}"/>
    <cellStyle name="Separador de milhares 2 2 3 7 4" xfId="15313" xr:uid="{00000000-0005-0000-0000-000035A30000}"/>
    <cellStyle name="Separador de milhares 2 2 3 7 4 2" xfId="15314" xr:uid="{00000000-0005-0000-0000-000036A30000}"/>
    <cellStyle name="Separador de milhares 2 2 3 7 5" xfId="15315" xr:uid="{00000000-0005-0000-0000-000037A30000}"/>
    <cellStyle name="Separador de milhares 2 2 3 7 5 2" xfId="15316" xr:uid="{00000000-0005-0000-0000-000038A30000}"/>
    <cellStyle name="Separador de milhares 2 2 3 7 6" xfId="15317" xr:uid="{00000000-0005-0000-0000-000039A30000}"/>
    <cellStyle name="Separador de milhares 2 2 3 7 6 2" xfId="15318" xr:uid="{00000000-0005-0000-0000-00003AA30000}"/>
    <cellStyle name="Separador de milhares 2 2 3 7 7" xfId="15319" xr:uid="{00000000-0005-0000-0000-00003BA30000}"/>
    <cellStyle name="Separador de milhares 2 2 3 7 7 2" xfId="15320" xr:uid="{00000000-0005-0000-0000-00003CA30000}"/>
    <cellStyle name="Separador de milhares 2 2 3 7 8" xfId="15321" xr:uid="{00000000-0005-0000-0000-00003DA30000}"/>
    <cellStyle name="Separador de milhares 2 2 3 7 8 2" xfId="15322" xr:uid="{00000000-0005-0000-0000-00003EA30000}"/>
    <cellStyle name="Separador de milhares 2 2 3 7 9" xfId="15323" xr:uid="{00000000-0005-0000-0000-00003FA30000}"/>
    <cellStyle name="Separador de milhares 2 2 3 8" xfId="15324" xr:uid="{00000000-0005-0000-0000-000040A30000}"/>
    <cellStyle name="Separador de milhares 2 2 3 8 2" xfId="15325" xr:uid="{00000000-0005-0000-0000-000041A30000}"/>
    <cellStyle name="Separador de milhares 2 2 3 8 2 2" xfId="15326" xr:uid="{00000000-0005-0000-0000-000042A30000}"/>
    <cellStyle name="Separador de milhares 2 2 3 8 3" xfId="15327" xr:uid="{00000000-0005-0000-0000-000043A30000}"/>
    <cellStyle name="Separador de milhares 2 2 3 8 3 2" xfId="15328" xr:uid="{00000000-0005-0000-0000-000044A30000}"/>
    <cellStyle name="Separador de milhares 2 2 3 8 4" xfId="15329" xr:uid="{00000000-0005-0000-0000-000045A30000}"/>
    <cellStyle name="Separador de milhares 2 2 3 8 4 2" xfId="15330" xr:uid="{00000000-0005-0000-0000-000046A30000}"/>
    <cellStyle name="Separador de milhares 2 2 3 8 5" xfId="15331" xr:uid="{00000000-0005-0000-0000-000047A30000}"/>
    <cellStyle name="Separador de milhares 2 2 3 8 5 2" xfId="15332" xr:uid="{00000000-0005-0000-0000-000048A30000}"/>
    <cellStyle name="Separador de milhares 2 2 3 8 6" xfId="15333" xr:uid="{00000000-0005-0000-0000-000049A30000}"/>
    <cellStyle name="Separador de milhares 2 2 3 8 6 2" xfId="15334" xr:uid="{00000000-0005-0000-0000-00004AA30000}"/>
    <cellStyle name="Separador de milhares 2 2 3 8 7" xfId="15335" xr:uid="{00000000-0005-0000-0000-00004BA30000}"/>
    <cellStyle name="Separador de milhares 2 2 3 8 7 2" xfId="15336" xr:uid="{00000000-0005-0000-0000-00004CA30000}"/>
    <cellStyle name="Separador de milhares 2 2 3 8 8" xfId="15337" xr:uid="{00000000-0005-0000-0000-00004DA30000}"/>
    <cellStyle name="Separador de milhares 2 2 3 8 8 2" xfId="15338" xr:uid="{00000000-0005-0000-0000-00004EA30000}"/>
    <cellStyle name="Separador de milhares 2 2 3 8 9" xfId="15339" xr:uid="{00000000-0005-0000-0000-00004FA30000}"/>
    <cellStyle name="Separador de milhares 2 2 3 9" xfId="15340" xr:uid="{00000000-0005-0000-0000-000050A30000}"/>
    <cellStyle name="Separador de milhares 2 2 3 9 2" xfId="15341" xr:uid="{00000000-0005-0000-0000-000051A30000}"/>
    <cellStyle name="Separador de milhares 2 2 3 9 2 2" xfId="15342" xr:uid="{00000000-0005-0000-0000-000052A30000}"/>
    <cellStyle name="Separador de milhares 2 2 3 9 3" xfId="15343" xr:uid="{00000000-0005-0000-0000-000053A30000}"/>
    <cellStyle name="Separador de milhares 2 2 3 9 3 2" xfId="15344" xr:uid="{00000000-0005-0000-0000-000054A30000}"/>
    <cellStyle name="Separador de milhares 2 2 3 9 4" xfId="15345" xr:uid="{00000000-0005-0000-0000-000055A30000}"/>
    <cellStyle name="Separador de milhares 2 2 3 9 4 2" xfId="15346" xr:uid="{00000000-0005-0000-0000-000056A30000}"/>
    <cellStyle name="Separador de milhares 2 2 3 9 5" xfId="15347" xr:uid="{00000000-0005-0000-0000-000057A30000}"/>
    <cellStyle name="Separador de milhares 2 2 3 9 5 2" xfId="15348" xr:uid="{00000000-0005-0000-0000-000058A30000}"/>
    <cellStyle name="Separador de milhares 2 2 3 9 6" xfId="15349" xr:uid="{00000000-0005-0000-0000-000059A30000}"/>
    <cellStyle name="Separador de milhares 2 2 3 9 6 2" xfId="15350" xr:uid="{00000000-0005-0000-0000-00005AA30000}"/>
    <cellStyle name="Separador de milhares 2 2 3 9 7" xfId="15351" xr:uid="{00000000-0005-0000-0000-00005BA30000}"/>
    <cellStyle name="Separador de milhares 2 2 3 9 7 2" xfId="15352" xr:uid="{00000000-0005-0000-0000-00005CA30000}"/>
    <cellStyle name="Separador de milhares 2 2 3 9 8" xfId="15353" xr:uid="{00000000-0005-0000-0000-00005DA30000}"/>
    <cellStyle name="Separador de milhares 2 2 3 9 8 2" xfId="15354" xr:uid="{00000000-0005-0000-0000-00005EA30000}"/>
    <cellStyle name="Separador de milhares 2 2 3 9 9" xfId="15355" xr:uid="{00000000-0005-0000-0000-00005FA30000}"/>
    <cellStyle name="Separador de milhares 2 2 4" xfId="104" xr:uid="{00000000-0005-0000-0000-000060A30000}"/>
    <cellStyle name="Separador de milhares 2 2 4 10" xfId="15356" xr:uid="{00000000-0005-0000-0000-000061A30000}"/>
    <cellStyle name="Separador de milhares 2 2 4 10 2" xfId="15357" xr:uid="{00000000-0005-0000-0000-000062A30000}"/>
    <cellStyle name="Separador de milhares 2 2 4 10 2 2" xfId="15358" xr:uid="{00000000-0005-0000-0000-000063A30000}"/>
    <cellStyle name="Separador de milhares 2 2 4 10 3" xfId="15359" xr:uid="{00000000-0005-0000-0000-000064A30000}"/>
    <cellStyle name="Separador de milhares 2 2 4 10 3 2" xfId="15360" xr:uid="{00000000-0005-0000-0000-000065A30000}"/>
    <cellStyle name="Separador de milhares 2 2 4 10 4" xfId="15361" xr:uid="{00000000-0005-0000-0000-000066A30000}"/>
    <cellStyle name="Separador de milhares 2 2 4 10 4 2" xfId="15362" xr:uid="{00000000-0005-0000-0000-000067A30000}"/>
    <cellStyle name="Separador de milhares 2 2 4 10 5" xfId="15363" xr:uid="{00000000-0005-0000-0000-000068A30000}"/>
    <cellStyle name="Separador de milhares 2 2 4 10 5 2" xfId="15364" xr:uid="{00000000-0005-0000-0000-000069A30000}"/>
    <cellStyle name="Separador de milhares 2 2 4 10 6" xfId="15365" xr:uid="{00000000-0005-0000-0000-00006AA30000}"/>
    <cellStyle name="Separador de milhares 2 2 4 10 6 2" xfId="15366" xr:uid="{00000000-0005-0000-0000-00006BA30000}"/>
    <cellStyle name="Separador de milhares 2 2 4 10 7" xfId="15367" xr:uid="{00000000-0005-0000-0000-00006CA30000}"/>
    <cellStyle name="Separador de milhares 2 2 4 10 7 2" xfId="15368" xr:uid="{00000000-0005-0000-0000-00006DA30000}"/>
    <cellStyle name="Separador de milhares 2 2 4 10 8" xfId="15369" xr:uid="{00000000-0005-0000-0000-00006EA30000}"/>
    <cellStyle name="Separador de milhares 2 2 4 10 8 2" xfId="15370" xr:uid="{00000000-0005-0000-0000-00006FA30000}"/>
    <cellStyle name="Separador de milhares 2 2 4 10 9" xfId="15371" xr:uid="{00000000-0005-0000-0000-000070A30000}"/>
    <cellStyle name="Separador de milhares 2 2 4 11" xfId="15372" xr:uid="{00000000-0005-0000-0000-000071A30000}"/>
    <cellStyle name="Separador de milhares 2 2 4 12" xfId="2622" xr:uid="{00000000-0005-0000-0000-000072A30000}"/>
    <cellStyle name="Separador de milhares 2 2 4 2" xfId="3173" xr:uid="{00000000-0005-0000-0000-000073A30000}"/>
    <cellStyle name="Separador de milhares 2 2 4 2 2" xfId="15373" xr:uid="{00000000-0005-0000-0000-000074A30000}"/>
    <cellStyle name="Separador de milhares 2 2 4 2 2 2" xfId="15374" xr:uid="{00000000-0005-0000-0000-000075A30000}"/>
    <cellStyle name="Separador de milhares 2 2 4 2 3" xfId="15375" xr:uid="{00000000-0005-0000-0000-000076A30000}"/>
    <cellStyle name="Separador de milhares 2 2 4 2 3 2" xfId="15376" xr:uid="{00000000-0005-0000-0000-000077A30000}"/>
    <cellStyle name="Separador de milhares 2 2 4 2 4" xfId="15377" xr:uid="{00000000-0005-0000-0000-000078A30000}"/>
    <cellStyle name="Separador de milhares 2 2 4 2 4 2" xfId="15378" xr:uid="{00000000-0005-0000-0000-000079A30000}"/>
    <cellStyle name="Separador de milhares 2 2 4 2 5" xfId="15379" xr:uid="{00000000-0005-0000-0000-00007AA30000}"/>
    <cellStyle name="Separador de milhares 2 2 4 2 5 2" xfId="15380" xr:uid="{00000000-0005-0000-0000-00007BA30000}"/>
    <cellStyle name="Separador de milhares 2 2 4 2 6" xfId="15381" xr:uid="{00000000-0005-0000-0000-00007CA30000}"/>
    <cellStyle name="Separador de milhares 2 2 4 2 6 2" xfId="15382" xr:uid="{00000000-0005-0000-0000-00007DA30000}"/>
    <cellStyle name="Separador de milhares 2 2 4 2 7" xfId="15383" xr:uid="{00000000-0005-0000-0000-00007EA30000}"/>
    <cellStyle name="Separador de milhares 2 2 4 2 7 2" xfId="15384" xr:uid="{00000000-0005-0000-0000-00007FA30000}"/>
    <cellStyle name="Separador de milhares 2 2 4 2 8" xfId="15385" xr:uid="{00000000-0005-0000-0000-000080A30000}"/>
    <cellStyle name="Separador de milhares 2 2 4 2 8 2" xfId="15386" xr:uid="{00000000-0005-0000-0000-000081A30000}"/>
    <cellStyle name="Separador de milhares 2 2 4 2 9" xfId="15387" xr:uid="{00000000-0005-0000-0000-000082A30000}"/>
    <cellStyle name="Separador de milhares 2 2 4 3" xfId="15388" xr:uid="{00000000-0005-0000-0000-000083A30000}"/>
    <cellStyle name="Separador de milhares 2 2 4 3 2" xfId="15389" xr:uid="{00000000-0005-0000-0000-000084A30000}"/>
    <cellStyle name="Separador de milhares 2 2 4 3 2 2" xfId="15390" xr:uid="{00000000-0005-0000-0000-000085A30000}"/>
    <cellStyle name="Separador de milhares 2 2 4 3 3" xfId="15391" xr:uid="{00000000-0005-0000-0000-000086A30000}"/>
    <cellStyle name="Separador de milhares 2 2 4 3 3 2" xfId="15392" xr:uid="{00000000-0005-0000-0000-000087A30000}"/>
    <cellStyle name="Separador de milhares 2 2 4 3 4" xfId="15393" xr:uid="{00000000-0005-0000-0000-000088A30000}"/>
    <cellStyle name="Separador de milhares 2 2 4 3 4 2" xfId="15394" xr:uid="{00000000-0005-0000-0000-000089A30000}"/>
    <cellStyle name="Separador de milhares 2 2 4 3 5" xfId="15395" xr:uid="{00000000-0005-0000-0000-00008AA30000}"/>
    <cellStyle name="Separador de milhares 2 2 4 3 5 2" xfId="15396" xr:uid="{00000000-0005-0000-0000-00008BA30000}"/>
    <cellStyle name="Separador de milhares 2 2 4 3 6" xfId="15397" xr:uid="{00000000-0005-0000-0000-00008CA30000}"/>
    <cellStyle name="Separador de milhares 2 2 4 3 6 2" xfId="15398" xr:uid="{00000000-0005-0000-0000-00008DA30000}"/>
    <cellStyle name="Separador de milhares 2 2 4 3 7" xfId="15399" xr:uid="{00000000-0005-0000-0000-00008EA30000}"/>
    <cellStyle name="Separador de milhares 2 2 4 3 7 2" xfId="15400" xr:uid="{00000000-0005-0000-0000-00008FA30000}"/>
    <cellStyle name="Separador de milhares 2 2 4 3 8" xfId="15401" xr:uid="{00000000-0005-0000-0000-000090A30000}"/>
    <cellStyle name="Separador de milhares 2 2 4 3 8 2" xfId="15402" xr:uid="{00000000-0005-0000-0000-000091A30000}"/>
    <cellStyle name="Separador de milhares 2 2 4 3 9" xfId="15403" xr:uid="{00000000-0005-0000-0000-000092A30000}"/>
    <cellStyle name="Separador de milhares 2 2 4 4" xfId="15404" xr:uid="{00000000-0005-0000-0000-000093A30000}"/>
    <cellStyle name="Separador de milhares 2 2 4 4 2" xfId="15405" xr:uid="{00000000-0005-0000-0000-000094A30000}"/>
    <cellStyle name="Separador de milhares 2 2 4 4 2 2" xfId="15406" xr:uid="{00000000-0005-0000-0000-000095A30000}"/>
    <cellStyle name="Separador de milhares 2 2 4 4 3" xfId="15407" xr:uid="{00000000-0005-0000-0000-000096A30000}"/>
    <cellStyle name="Separador de milhares 2 2 4 4 3 2" xfId="15408" xr:uid="{00000000-0005-0000-0000-000097A30000}"/>
    <cellStyle name="Separador de milhares 2 2 4 4 4" xfId="15409" xr:uid="{00000000-0005-0000-0000-000098A30000}"/>
    <cellStyle name="Separador de milhares 2 2 4 4 4 2" xfId="15410" xr:uid="{00000000-0005-0000-0000-000099A30000}"/>
    <cellStyle name="Separador de milhares 2 2 4 4 5" xfId="15411" xr:uid="{00000000-0005-0000-0000-00009AA30000}"/>
    <cellStyle name="Separador de milhares 2 2 4 4 5 2" xfId="15412" xr:uid="{00000000-0005-0000-0000-00009BA30000}"/>
    <cellStyle name="Separador de milhares 2 2 4 4 6" xfId="15413" xr:uid="{00000000-0005-0000-0000-00009CA30000}"/>
    <cellStyle name="Separador de milhares 2 2 4 4 6 2" xfId="15414" xr:uid="{00000000-0005-0000-0000-00009DA30000}"/>
    <cellStyle name="Separador de milhares 2 2 4 4 7" xfId="15415" xr:uid="{00000000-0005-0000-0000-00009EA30000}"/>
    <cellStyle name="Separador de milhares 2 2 4 4 7 2" xfId="15416" xr:uid="{00000000-0005-0000-0000-00009FA30000}"/>
    <cellStyle name="Separador de milhares 2 2 4 4 8" xfId="15417" xr:uid="{00000000-0005-0000-0000-0000A0A30000}"/>
    <cellStyle name="Separador de milhares 2 2 4 4 8 2" xfId="15418" xr:uid="{00000000-0005-0000-0000-0000A1A30000}"/>
    <cellStyle name="Separador de milhares 2 2 4 4 9" xfId="15419" xr:uid="{00000000-0005-0000-0000-0000A2A30000}"/>
    <cellStyle name="Separador de milhares 2 2 4 5" xfId="15420" xr:uid="{00000000-0005-0000-0000-0000A3A30000}"/>
    <cellStyle name="Separador de milhares 2 2 4 5 2" xfId="15421" xr:uid="{00000000-0005-0000-0000-0000A4A30000}"/>
    <cellStyle name="Separador de milhares 2 2 4 5 2 2" xfId="15422" xr:uid="{00000000-0005-0000-0000-0000A5A30000}"/>
    <cellStyle name="Separador de milhares 2 2 4 5 3" xfId="15423" xr:uid="{00000000-0005-0000-0000-0000A6A30000}"/>
    <cellStyle name="Separador de milhares 2 2 4 5 3 2" xfId="15424" xr:uid="{00000000-0005-0000-0000-0000A7A30000}"/>
    <cellStyle name="Separador de milhares 2 2 4 5 4" xfId="15425" xr:uid="{00000000-0005-0000-0000-0000A8A30000}"/>
    <cellStyle name="Separador de milhares 2 2 4 5 4 2" xfId="15426" xr:uid="{00000000-0005-0000-0000-0000A9A30000}"/>
    <cellStyle name="Separador de milhares 2 2 4 5 5" xfId="15427" xr:uid="{00000000-0005-0000-0000-0000AAA30000}"/>
    <cellStyle name="Separador de milhares 2 2 4 5 5 2" xfId="15428" xr:uid="{00000000-0005-0000-0000-0000ABA30000}"/>
    <cellStyle name="Separador de milhares 2 2 4 5 6" xfId="15429" xr:uid="{00000000-0005-0000-0000-0000ACA30000}"/>
    <cellStyle name="Separador de milhares 2 2 4 5 6 2" xfId="15430" xr:uid="{00000000-0005-0000-0000-0000ADA30000}"/>
    <cellStyle name="Separador de milhares 2 2 4 5 7" xfId="15431" xr:uid="{00000000-0005-0000-0000-0000AEA30000}"/>
    <cellStyle name="Separador de milhares 2 2 4 5 7 2" xfId="15432" xr:uid="{00000000-0005-0000-0000-0000AFA30000}"/>
    <cellStyle name="Separador de milhares 2 2 4 5 8" xfId="15433" xr:uid="{00000000-0005-0000-0000-0000B0A30000}"/>
    <cellStyle name="Separador de milhares 2 2 4 5 8 2" xfId="15434" xr:uid="{00000000-0005-0000-0000-0000B1A30000}"/>
    <cellStyle name="Separador de milhares 2 2 4 5 9" xfId="15435" xr:uid="{00000000-0005-0000-0000-0000B2A30000}"/>
    <cellStyle name="Separador de milhares 2 2 4 6" xfId="15436" xr:uid="{00000000-0005-0000-0000-0000B3A30000}"/>
    <cellStyle name="Separador de milhares 2 2 4 6 2" xfId="15437" xr:uid="{00000000-0005-0000-0000-0000B4A30000}"/>
    <cellStyle name="Separador de milhares 2 2 4 6 2 2" xfId="15438" xr:uid="{00000000-0005-0000-0000-0000B5A30000}"/>
    <cellStyle name="Separador de milhares 2 2 4 6 3" xfId="15439" xr:uid="{00000000-0005-0000-0000-0000B6A30000}"/>
    <cellStyle name="Separador de milhares 2 2 4 6 3 2" xfId="15440" xr:uid="{00000000-0005-0000-0000-0000B7A30000}"/>
    <cellStyle name="Separador de milhares 2 2 4 6 4" xfId="15441" xr:uid="{00000000-0005-0000-0000-0000B8A30000}"/>
    <cellStyle name="Separador de milhares 2 2 4 6 4 2" xfId="15442" xr:uid="{00000000-0005-0000-0000-0000B9A30000}"/>
    <cellStyle name="Separador de milhares 2 2 4 6 5" xfId="15443" xr:uid="{00000000-0005-0000-0000-0000BAA30000}"/>
    <cellStyle name="Separador de milhares 2 2 4 6 5 2" xfId="15444" xr:uid="{00000000-0005-0000-0000-0000BBA30000}"/>
    <cellStyle name="Separador de milhares 2 2 4 6 6" xfId="15445" xr:uid="{00000000-0005-0000-0000-0000BCA30000}"/>
    <cellStyle name="Separador de milhares 2 2 4 6 6 2" xfId="15446" xr:uid="{00000000-0005-0000-0000-0000BDA30000}"/>
    <cellStyle name="Separador de milhares 2 2 4 6 7" xfId="15447" xr:uid="{00000000-0005-0000-0000-0000BEA30000}"/>
    <cellStyle name="Separador de milhares 2 2 4 6 7 2" xfId="15448" xr:uid="{00000000-0005-0000-0000-0000BFA30000}"/>
    <cellStyle name="Separador de milhares 2 2 4 6 8" xfId="15449" xr:uid="{00000000-0005-0000-0000-0000C0A30000}"/>
    <cellStyle name="Separador de milhares 2 2 4 6 8 2" xfId="15450" xr:uid="{00000000-0005-0000-0000-0000C1A30000}"/>
    <cellStyle name="Separador de milhares 2 2 4 6 9" xfId="15451" xr:uid="{00000000-0005-0000-0000-0000C2A30000}"/>
    <cellStyle name="Separador de milhares 2 2 4 7" xfId="15452" xr:uid="{00000000-0005-0000-0000-0000C3A30000}"/>
    <cellStyle name="Separador de milhares 2 2 4 7 2" xfId="15453" xr:uid="{00000000-0005-0000-0000-0000C4A30000}"/>
    <cellStyle name="Separador de milhares 2 2 4 7 2 2" xfId="15454" xr:uid="{00000000-0005-0000-0000-0000C5A30000}"/>
    <cellStyle name="Separador de milhares 2 2 4 7 3" xfId="15455" xr:uid="{00000000-0005-0000-0000-0000C6A30000}"/>
    <cellStyle name="Separador de milhares 2 2 4 7 3 2" xfId="15456" xr:uid="{00000000-0005-0000-0000-0000C7A30000}"/>
    <cellStyle name="Separador de milhares 2 2 4 7 4" xfId="15457" xr:uid="{00000000-0005-0000-0000-0000C8A30000}"/>
    <cellStyle name="Separador de milhares 2 2 4 7 4 2" xfId="15458" xr:uid="{00000000-0005-0000-0000-0000C9A30000}"/>
    <cellStyle name="Separador de milhares 2 2 4 7 5" xfId="15459" xr:uid="{00000000-0005-0000-0000-0000CAA30000}"/>
    <cellStyle name="Separador de milhares 2 2 4 7 5 2" xfId="15460" xr:uid="{00000000-0005-0000-0000-0000CBA30000}"/>
    <cellStyle name="Separador de milhares 2 2 4 7 6" xfId="15461" xr:uid="{00000000-0005-0000-0000-0000CCA30000}"/>
    <cellStyle name="Separador de milhares 2 2 4 7 6 2" xfId="15462" xr:uid="{00000000-0005-0000-0000-0000CDA30000}"/>
    <cellStyle name="Separador de milhares 2 2 4 7 7" xfId="15463" xr:uid="{00000000-0005-0000-0000-0000CEA30000}"/>
    <cellStyle name="Separador de milhares 2 2 4 7 7 2" xfId="15464" xr:uid="{00000000-0005-0000-0000-0000CFA30000}"/>
    <cellStyle name="Separador de milhares 2 2 4 7 8" xfId="15465" xr:uid="{00000000-0005-0000-0000-0000D0A30000}"/>
    <cellStyle name="Separador de milhares 2 2 4 7 8 2" xfId="15466" xr:uid="{00000000-0005-0000-0000-0000D1A30000}"/>
    <cellStyle name="Separador de milhares 2 2 4 7 9" xfId="15467" xr:uid="{00000000-0005-0000-0000-0000D2A30000}"/>
    <cellStyle name="Separador de milhares 2 2 4 8" xfId="15468" xr:uid="{00000000-0005-0000-0000-0000D3A30000}"/>
    <cellStyle name="Separador de milhares 2 2 4 8 2" xfId="15469" xr:uid="{00000000-0005-0000-0000-0000D4A30000}"/>
    <cellStyle name="Separador de milhares 2 2 4 8 2 2" xfId="15470" xr:uid="{00000000-0005-0000-0000-0000D5A30000}"/>
    <cellStyle name="Separador de milhares 2 2 4 8 3" xfId="15471" xr:uid="{00000000-0005-0000-0000-0000D6A30000}"/>
    <cellStyle name="Separador de milhares 2 2 4 8 3 2" xfId="15472" xr:uid="{00000000-0005-0000-0000-0000D7A30000}"/>
    <cellStyle name="Separador de milhares 2 2 4 8 4" xfId="15473" xr:uid="{00000000-0005-0000-0000-0000D8A30000}"/>
    <cellStyle name="Separador de milhares 2 2 4 8 4 2" xfId="15474" xr:uid="{00000000-0005-0000-0000-0000D9A30000}"/>
    <cellStyle name="Separador de milhares 2 2 4 8 5" xfId="15475" xr:uid="{00000000-0005-0000-0000-0000DAA30000}"/>
    <cellStyle name="Separador de milhares 2 2 4 8 5 2" xfId="15476" xr:uid="{00000000-0005-0000-0000-0000DBA30000}"/>
    <cellStyle name="Separador de milhares 2 2 4 8 6" xfId="15477" xr:uid="{00000000-0005-0000-0000-0000DCA30000}"/>
    <cellStyle name="Separador de milhares 2 2 4 8 6 2" xfId="15478" xr:uid="{00000000-0005-0000-0000-0000DDA30000}"/>
    <cellStyle name="Separador de milhares 2 2 4 8 7" xfId="15479" xr:uid="{00000000-0005-0000-0000-0000DEA30000}"/>
    <cellStyle name="Separador de milhares 2 2 4 8 7 2" xfId="15480" xr:uid="{00000000-0005-0000-0000-0000DFA30000}"/>
    <cellStyle name="Separador de milhares 2 2 4 8 8" xfId="15481" xr:uid="{00000000-0005-0000-0000-0000E0A30000}"/>
    <cellStyle name="Separador de milhares 2 2 4 8 8 2" xfId="15482" xr:uid="{00000000-0005-0000-0000-0000E1A30000}"/>
    <cellStyle name="Separador de milhares 2 2 4 8 9" xfId="15483" xr:uid="{00000000-0005-0000-0000-0000E2A30000}"/>
    <cellStyle name="Separador de milhares 2 2 4 9" xfId="15484" xr:uid="{00000000-0005-0000-0000-0000E3A30000}"/>
    <cellStyle name="Separador de milhares 2 2 4 9 2" xfId="15485" xr:uid="{00000000-0005-0000-0000-0000E4A30000}"/>
    <cellStyle name="Separador de milhares 2 2 4 9 2 2" xfId="15486" xr:uid="{00000000-0005-0000-0000-0000E5A30000}"/>
    <cellStyle name="Separador de milhares 2 2 4 9 3" xfId="15487" xr:uid="{00000000-0005-0000-0000-0000E6A30000}"/>
    <cellStyle name="Separador de milhares 2 2 4 9 3 2" xfId="15488" xr:uid="{00000000-0005-0000-0000-0000E7A30000}"/>
    <cellStyle name="Separador de milhares 2 2 4 9 4" xfId="15489" xr:uid="{00000000-0005-0000-0000-0000E8A30000}"/>
    <cellStyle name="Separador de milhares 2 2 4 9 4 2" xfId="15490" xr:uid="{00000000-0005-0000-0000-0000E9A30000}"/>
    <cellStyle name="Separador de milhares 2 2 4 9 5" xfId="15491" xr:uid="{00000000-0005-0000-0000-0000EAA30000}"/>
    <cellStyle name="Separador de milhares 2 2 4 9 5 2" xfId="15492" xr:uid="{00000000-0005-0000-0000-0000EBA30000}"/>
    <cellStyle name="Separador de milhares 2 2 4 9 6" xfId="15493" xr:uid="{00000000-0005-0000-0000-0000ECA30000}"/>
    <cellStyle name="Separador de milhares 2 2 4 9 6 2" xfId="15494" xr:uid="{00000000-0005-0000-0000-0000EDA30000}"/>
    <cellStyle name="Separador de milhares 2 2 4 9 7" xfId="15495" xr:uid="{00000000-0005-0000-0000-0000EEA30000}"/>
    <cellStyle name="Separador de milhares 2 2 4 9 7 2" xfId="15496" xr:uid="{00000000-0005-0000-0000-0000EFA30000}"/>
    <cellStyle name="Separador de milhares 2 2 4 9 8" xfId="15497" xr:uid="{00000000-0005-0000-0000-0000F0A30000}"/>
    <cellStyle name="Separador de milhares 2 2 4 9 8 2" xfId="15498" xr:uid="{00000000-0005-0000-0000-0000F1A30000}"/>
    <cellStyle name="Separador de milhares 2 2 4 9 9" xfId="15499" xr:uid="{00000000-0005-0000-0000-0000F2A30000}"/>
    <cellStyle name="Separador de milhares 2 2 5" xfId="105" xr:uid="{00000000-0005-0000-0000-0000F3A30000}"/>
    <cellStyle name="Separador de milhares 2 2 5 10" xfId="15500" xr:uid="{00000000-0005-0000-0000-0000F4A30000}"/>
    <cellStyle name="Separador de milhares 2 2 5 10 2" xfId="15501" xr:uid="{00000000-0005-0000-0000-0000F5A30000}"/>
    <cellStyle name="Separador de milhares 2 2 5 10 2 2" xfId="15502" xr:uid="{00000000-0005-0000-0000-0000F6A30000}"/>
    <cellStyle name="Separador de milhares 2 2 5 10 3" xfId="15503" xr:uid="{00000000-0005-0000-0000-0000F7A30000}"/>
    <cellStyle name="Separador de milhares 2 2 5 10 3 2" xfId="15504" xr:uid="{00000000-0005-0000-0000-0000F8A30000}"/>
    <cellStyle name="Separador de milhares 2 2 5 10 4" xfId="15505" xr:uid="{00000000-0005-0000-0000-0000F9A30000}"/>
    <cellStyle name="Separador de milhares 2 2 5 10 4 2" xfId="15506" xr:uid="{00000000-0005-0000-0000-0000FAA30000}"/>
    <cellStyle name="Separador de milhares 2 2 5 10 5" xfId="15507" xr:uid="{00000000-0005-0000-0000-0000FBA30000}"/>
    <cellStyle name="Separador de milhares 2 2 5 10 5 2" xfId="15508" xr:uid="{00000000-0005-0000-0000-0000FCA30000}"/>
    <cellStyle name="Separador de milhares 2 2 5 10 6" xfId="15509" xr:uid="{00000000-0005-0000-0000-0000FDA30000}"/>
    <cellStyle name="Separador de milhares 2 2 5 10 6 2" xfId="15510" xr:uid="{00000000-0005-0000-0000-0000FEA30000}"/>
    <cellStyle name="Separador de milhares 2 2 5 10 7" xfId="15511" xr:uid="{00000000-0005-0000-0000-0000FFA30000}"/>
    <cellStyle name="Separador de milhares 2 2 5 10 7 2" xfId="15512" xr:uid="{00000000-0005-0000-0000-000000A40000}"/>
    <cellStyle name="Separador de milhares 2 2 5 10 8" xfId="15513" xr:uid="{00000000-0005-0000-0000-000001A40000}"/>
    <cellStyle name="Separador de milhares 2 2 5 10 8 2" xfId="15514" xr:uid="{00000000-0005-0000-0000-000002A40000}"/>
    <cellStyle name="Separador de milhares 2 2 5 10 9" xfId="15515" xr:uid="{00000000-0005-0000-0000-000003A40000}"/>
    <cellStyle name="Separador de milhares 2 2 5 11" xfId="15516" xr:uid="{00000000-0005-0000-0000-000004A40000}"/>
    <cellStyle name="Separador de milhares 2 2 5 12" xfId="2623" xr:uid="{00000000-0005-0000-0000-000005A40000}"/>
    <cellStyle name="Separador de milhares 2 2 5 2" xfId="106" xr:uid="{00000000-0005-0000-0000-000006A40000}"/>
    <cellStyle name="Separador de milhares 2 2 5 2 10" xfId="3174" xr:uid="{00000000-0005-0000-0000-000007A40000}"/>
    <cellStyle name="Separador de milhares 2 2 5 2 2" xfId="15517" xr:uid="{00000000-0005-0000-0000-000008A40000}"/>
    <cellStyle name="Separador de milhares 2 2 5 2 2 2" xfId="15518" xr:uid="{00000000-0005-0000-0000-000009A40000}"/>
    <cellStyle name="Separador de milhares 2 2 5 2 3" xfId="15519" xr:uid="{00000000-0005-0000-0000-00000AA40000}"/>
    <cellStyle name="Separador de milhares 2 2 5 2 3 2" xfId="15520" xr:uid="{00000000-0005-0000-0000-00000BA40000}"/>
    <cellStyle name="Separador de milhares 2 2 5 2 4" xfId="15521" xr:uid="{00000000-0005-0000-0000-00000CA40000}"/>
    <cellStyle name="Separador de milhares 2 2 5 2 4 2" xfId="15522" xr:uid="{00000000-0005-0000-0000-00000DA40000}"/>
    <cellStyle name="Separador de milhares 2 2 5 2 5" xfId="15523" xr:uid="{00000000-0005-0000-0000-00000EA40000}"/>
    <cellStyle name="Separador de milhares 2 2 5 2 5 2" xfId="15524" xr:uid="{00000000-0005-0000-0000-00000FA40000}"/>
    <cellStyle name="Separador de milhares 2 2 5 2 6" xfId="15525" xr:uid="{00000000-0005-0000-0000-000010A40000}"/>
    <cellStyle name="Separador de milhares 2 2 5 2 6 2" xfId="15526" xr:uid="{00000000-0005-0000-0000-000011A40000}"/>
    <cellStyle name="Separador de milhares 2 2 5 2 7" xfId="15527" xr:uid="{00000000-0005-0000-0000-000012A40000}"/>
    <cellStyle name="Separador de milhares 2 2 5 2 7 2" xfId="15528" xr:uid="{00000000-0005-0000-0000-000013A40000}"/>
    <cellStyle name="Separador de milhares 2 2 5 2 8" xfId="15529" xr:uid="{00000000-0005-0000-0000-000014A40000}"/>
    <cellStyle name="Separador de milhares 2 2 5 2 8 2" xfId="15530" xr:uid="{00000000-0005-0000-0000-000015A40000}"/>
    <cellStyle name="Separador de milhares 2 2 5 2 9" xfId="15531" xr:uid="{00000000-0005-0000-0000-000016A40000}"/>
    <cellStyle name="Separador de milhares 2 2 5 3" xfId="15532" xr:uid="{00000000-0005-0000-0000-000017A40000}"/>
    <cellStyle name="Separador de milhares 2 2 5 3 2" xfId="15533" xr:uid="{00000000-0005-0000-0000-000018A40000}"/>
    <cellStyle name="Separador de milhares 2 2 5 3 2 2" xfId="15534" xr:uid="{00000000-0005-0000-0000-000019A40000}"/>
    <cellStyle name="Separador de milhares 2 2 5 3 3" xfId="15535" xr:uid="{00000000-0005-0000-0000-00001AA40000}"/>
    <cellStyle name="Separador de milhares 2 2 5 3 3 2" xfId="15536" xr:uid="{00000000-0005-0000-0000-00001BA40000}"/>
    <cellStyle name="Separador de milhares 2 2 5 3 4" xfId="15537" xr:uid="{00000000-0005-0000-0000-00001CA40000}"/>
    <cellStyle name="Separador de milhares 2 2 5 3 4 2" xfId="15538" xr:uid="{00000000-0005-0000-0000-00001DA40000}"/>
    <cellStyle name="Separador de milhares 2 2 5 3 5" xfId="15539" xr:uid="{00000000-0005-0000-0000-00001EA40000}"/>
    <cellStyle name="Separador de milhares 2 2 5 3 5 2" xfId="15540" xr:uid="{00000000-0005-0000-0000-00001FA40000}"/>
    <cellStyle name="Separador de milhares 2 2 5 3 6" xfId="15541" xr:uid="{00000000-0005-0000-0000-000020A40000}"/>
    <cellStyle name="Separador de milhares 2 2 5 3 6 2" xfId="15542" xr:uid="{00000000-0005-0000-0000-000021A40000}"/>
    <cellStyle name="Separador de milhares 2 2 5 3 7" xfId="15543" xr:uid="{00000000-0005-0000-0000-000022A40000}"/>
    <cellStyle name="Separador de milhares 2 2 5 3 7 2" xfId="15544" xr:uid="{00000000-0005-0000-0000-000023A40000}"/>
    <cellStyle name="Separador de milhares 2 2 5 3 8" xfId="15545" xr:uid="{00000000-0005-0000-0000-000024A40000}"/>
    <cellStyle name="Separador de milhares 2 2 5 3 8 2" xfId="15546" xr:uid="{00000000-0005-0000-0000-000025A40000}"/>
    <cellStyle name="Separador de milhares 2 2 5 3 9" xfId="15547" xr:uid="{00000000-0005-0000-0000-000026A40000}"/>
    <cellStyle name="Separador de milhares 2 2 5 4" xfId="15548" xr:uid="{00000000-0005-0000-0000-000027A40000}"/>
    <cellStyle name="Separador de milhares 2 2 5 4 2" xfId="15549" xr:uid="{00000000-0005-0000-0000-000028A40000}"/>
    <cellStyle name="Separador de milhares 2 2 5 4 2 2" xfId="15550" xr:uid="{00000000-0005-0000-0000-000029A40000}"/>
    <cellStyle name="Separador de milhares 2 2 5 4 3" xfId="15551" xr:uid="{00000000-0005-0000-0000-00002AA40000}"/>
    <cellStyle name="Separador de milhares 2 2 5 4 3 2" xfId="15552" xr:uid="{00000000-0005-0000-0000-00002BA40000}"/>
    <cellStyle name="Separador de milhares 2 2 5 4 4" xfId="15553" xr:uid="{00000000-0005-0000-0000-00002CA40000}"/>
    <cellStyle name="Separador de milhares 2 2 5 4 4 2" xfId="15554" xr:uid="{00000000-0005-0000-0000-00002DA40000}"/>
    <cellStyle name="Separador de milhares 2 2 5 4 5" xfId="15555" xr:uid="{00000000-0005-0000-0000-00002EA40000}"/>
    <cellStyle name="Separador de milhares 2 2 5 4 5 2" xfId="15556" xr:uid="{00000000-0005-0000-0000-00002FA40000}"/>
    <cellStyle name="Separador de milhares 2 2 5 4 6" xfId="15557" xr:uid="{00000000-0005-0000-0000-000030A40000}"/>
    <cellStyle name="Separador de milhares 2 2 5 4 6 2" xfId="15558" xr:uid="{00000000-0005-0000-0000-000031A40000}"/>
    <cellStyle name="Separador de milhares 2 2 5 4 7" xfId="15559" xr:uid="{00000000-0005-0000-0000-000032A40000}"/>
    <cellStyle name="Separador de milhares 2 2 5 4 7 2" xfId="15560" xr:uid="{00000000-0005-0000-0000-000033A40000}"/>
    <cellStyle name="Separador de milhares 2 2 5 4 8" xfId="15561" xr:uid="{00000000-0005-0000-0000-000034A40000}"/>
    <cellStyle name="Separador de milhares 2 2 5 4 8 2" xfId="15562" xr:uid="{00000000-0005-0000-0000-000035A40000}"/>
    <cellStyle name="Separador de milhares 2 2 5 4 9" xfId="15563" xr:uid="{00000000-0005-0000-0000-000036A40000}"/>
    <cellStyle name="Separador de milhares 2 2 5 5" xfId="15564" xr:uid="{00000000-0005-0000-0000-000037A40000}"/>
    <cellStyle name="Separador de milhares 2 2 5 5 2" xfId="15565" xr:uid="{00000000-0005-0000-0000-000038A40000}"/>
    <cellStyle name="Separador de milhares 2 2 5 5 2 2" xfId="15566" xr:uid="{00000000-0005-0000-0000-000039A40000}"/>
    <cellStyle name="Separador de milhares 2 2 5 5 3" xfId="15567" xr:uid="{00000000-0005-0000-0000-00003AA40000}"/>
    <cellStyle name="Separador de milhares 2 2 5 5 3 2" xfId="15568" xr:uid="{00000000-0005-0000-0000-00003BA40000}"/>
    <cellStyle name="Separador de milhares 2 2 5 5 4" xfId="15569" xr:uid="{00000000-0005-0000-0000-00003CA40000}"/>
    <cellStyle name="Separador de milhares 2 2 5 5 4 2" xfId="15570" xr:uid="{00000000-0005-0000-0000-00003DA40000}"/>
    <cellStyle name="Separador de milhares 2 2 5 5 5" xfId="15571" xr:uid="{00000000-0005-0000-0000-00003EA40000}"/>
    <cellStyle name="Separador de milhares 2 2 5 5 5 2" xfId="15572" xr:uid="{00000000-0005-0000-0000-00003FA40000}"/>
    <cellStyle name="Separador de milhares 2 2 5 5 6" xfId="15573" xr:uid="{00000000-0005-0000-0000-000040A40000}"/>
    <cellStyle name="Separador de milhares 2 2 5 5 6 2" xfId="15574" xr:uid="{00000000-0005-0000-0000-000041A40000}"/>
    <cellStyle name="Separador de milhares 2 2 5 5 7" xfId="15575" xr:uid="{00000000-0005-0000-0000-000042A40000}"/>
    <cellStyle name="Separador de milhares 2 2 5 5 7 2" xfId="15576" xr:uid="{00000000-0005-0000-0000-000043A40000}"/>
    <cellStyle name="Separador de milhares 2 2 5 5 8" xfId="15577" xr:uid="{00000000-0005-0000-0000-000044A40000}"/>
    <cellStyle name="Separador de milhares 2 2 5 5 8 2" xfId="15578" xr:uid="{00000000-0005-0000-0000-000045A40000}"/>
    <cellStyle name="Separador de milhares 2 2 5 5 9" xfId="15579" xr:uid="{00000000-0005-0000-0000-000046A40000}"/>
    <cellStyle name="Separador de milhares 2 2 5 6" xfId="15580" xr:uid="{00000000-0005-0000-0000-000047A40000}"/>
    <cellStyle name="Separador de milhares 2 2 5 6 2" xfId="15581" xr:uid="{00000000-0005-0000-0000-000048A40000}"/>
    <cellStyle name="Separador de milhares 2 2 5 6 2 2" xfId="15582" xr:uid="{00000000-0005-0000-0000-000049A40000}"/>
    <cellStyle name="Separador de milhares 2 2 5 6 3" xfId="15583" xr:uid="{00000000-0005-0000-0000-00004AA40000}"/>
    <cellStyle name="Separador de milhares 2 2 5 6 3 2" xfId="15584" xr:uid="{00000000-0005-0000-0000-00004BA40000}"/>
    <cellStyle name="Separador de milhares 2 2 5 6 4" xfId="15585" xr:uid="{00000000-0005-0000-0000-00004CA40000}"/>
    <cellStyle name="Separador de milhares 2 2 5 6 4 2" xfId="15586" xr:uid="{00000000-0005-0000-0000-00004DA40000}"/>
    <cellStyle name="Separador de milhares 2 2 5 6 5" xfId="15587" xr:uid="{00000000-0005-0000-0000-00004EA40000}"/>
    <cellStyle name="Separador de milhares 2 2 5 6 5 2" xfId="15588" xr:uid="{00000000-0005-0000-0000-00004FA40000}"/>
    <cellStyle name="Separador de milhares 2 2 5 6 6" xfId="15589" xr:uid="{00000000-0005-0000-0000-000050A40000}"/>
    <cellStyle name="Separador de milhares 2 2 5 6 6 2" xfId="15590" xr:uid="{00000000-0005-0000-0000-000051A40000}"/>
    <cellStyle name="Separador de milhares 2 2 5 6 7" xfId="15591" xr:uid="{00000000-0005-0000-0000-000052A40000}"/>
    <cellStyle name="Separador de milhares 2 2 5 6 7 2" xfId="15592" xr:uid="{00000000-0005-0000-0000-000053A40000}"/>
    <cellStyle name="Separador de milhares 2 2 5 6 8" xfId="15593" xr:uid="{00000000-0005-0000-0000-000054A40000}"/>
    <cellStyle name="Separador de milhares 2 2 5 6 8 2" xfId="15594" xr:uid="{00000000-0005-0000-0000-000055A40000}"/>
    <cellStyle name="Separador de milhares 2 2 5 6 9" xfId="15595" xr:uid="{00000000-0005-0000-0000-000056A40000}"/>
    <cellStyle name="Separador de milhares 2 2 5 7" xfId="15596" xr:uid="{00000000-0005-0000-0000-000057A40000}"/>
    <cellStyle name="Separador de milhares 2 2 5 7 2" xfId="15597" xr:uid="{00000000-0005-0000-0000-000058A40000}"/>
    <cellStyle name="Separador de milhares 2 2 5 7 2 2" xfId="15598" xr:uid="{00000000-0005-0000-0000-000059A40000}"/>
    <cellStyle name="Separador de milhares 2 2 5 7 3" xfId="15599" xr:uid="{00000000-0005-0000-0000-00005AA40000}"/>
    <cellStyle name="Separador de milhares 2 2 5 7 3 2" xfId="15600" xr:uid="{00000000-0005-0000-0000-00005BA40000}"/>
    <cellStyle name="Separador de milhares 2 2 5 7 4" xfId="15601" xr:uid="{00000000-0005-0000-0000-00005CA40000}"/>
    <cellStyle name="Separador de milhares 2 2 5 7 4 2" xfId="15602" xr:uid="{00000000-0005-0000-0000-00005DA40000}"/>
    <cellStyle name="Separador de milhares 2 2 5 7 5" xfId="15603" xr:uid="{00000000-0005-0000-0000-00005EA40000}"/>
    <cellStyle name="Separador de milhares 2 2 5 7 5 2" xfId="15604" xr:uid="{00000000-0005-0000-0000-00005FA40000}"/>
    <cellStyle name="Separador de milhares 2 2 5 7 6" xfId="15605" xr:uid="{00000000-0005-0000-0000-000060A40000}"/>
    <cellStyle name="Separador de milhares 2 2 5 7 6 2" xfId="15606" xr:uid="{00000000-0005-0000-0000-000061A40000}"/>
    <cellStyle name="Separador de milhares 2 2 5 7 7" xfId="15607" xr:uid="{00000000-0005-0000-0000-000062A40000}"/>
    <cellStyle name="Separador de milhares 2 2 5 7 7 2" xfId="15608" xr:uid="{00000000-0005-0000-0000-000063A40000}"/>
    <cellStyle name="Separador de milhares 2 2 5 7 8" xfId="15609" xr:uid="{00000000-0005-0000-0000-000064A40000}"/>
    <cellStyle name="Separador de milhares 2 2 5 7 8 2" xfId="15610" xr:uid="{00000000-0005-0000-0000-000065A40000}"/>
    <cellStyle name="Separador de milhares 2 2 5 7 9" xfId="15611" xr:uid="{00000000-0005-0000-0000-000066A40000}"/>
    <cellStyle name="Separador de milhares 2 2 5 8" xfId="15612" xr:uid="{00000000-0005-0000-0000-000067A40000}"/>
    <cellStyle name="Separador de milhares 2 2 5 8 2" xfId="15613" xr:uid="{00000000-0005-0000-0000-000068A40000}"/>
    <cellStyle name="Separador de milhares 2 2 5 8 2 2" xfId="15614" xr:uid="{00000000-0005-0000-0000-000069A40000}"/>
    <cellStyle name="Separador de milhares 2 2 5 8 3" xfId="15615" xr:uid="{00000000-0005-0000-0000-00006AA40000}"/>
    <cellStyle name="Separador de milhares 2 2 5 8 3 2" xfId="15616" xr:uid="{00000000-0005-0000-0000-00006BA40000}"/>
    <cellStyle name="Separador de milhares 2 2 5 8 4" xfId="15617" xr:uid="{00000000-0005-0000-0000-00006CA40000}"/>
    <cellStyle name="Separador de milhares 2 2 5 8 4 2" xfId="15618" xr:uid="{00000000-0005-0000-0000-00006DA40000}"/>
    <cellStyle name="Separador de milhares 2 2 5 8 5" xfId="15619" xr:uid="{00000000-0005-0000-0000-00006EA40000}"/>
    <cellStyle name="Separador de milhares 2 2 5 8 5 2" xfId="15620" xr:uid="{00000000-0005-0000-0000-00006FA40000}"/>
    <cellStyle name="Separador de milhares 2 2 5 8 6" xfId="15621" xr:uid="{00000000-0005-0000-0000-000070A40000}"/>
    <cellStyle name="Separador de milhares 2 2 5 8 6 2" xfId="15622" xr:uid="{00000000-0005-0000-0000-000071A40000}"/>
    <cellStyle name="Separador de milhares 2 2 5 8 7" xfId="15623" xr:uid="{00000000-0005-0000-0000-000072A40000}"/>
    <cellStyle name="Separador de milhares 2 2 5 8 7 2" xfId="15624" xr:uid="{00000000-0005-0000-0000-000073A40000}"/>
    <cellStyle name="Separador de milhares 2 2 5 8 8" xfId="15625" xr:uid="{00000000-0005-0000-0000-000074A40000}"/>
    <cellStyle name="Separador de milhares 2 2 5 8 8 2" xfId="15626" xr:uid="{00000000-0005-0000-0000-000075A40000}"/>
    <cellStyle name="Separador de milhares 2 2 5 8 9" xfId="15627" xr:uid="{00000000-0005-0000-0000-000076A40000}"/>
    <cellStyle name="Separador de milhares 2 2 5 9" xfId="15628" xr:uid="{00000000-0005-0000-0000-000077A40000}"/>
    <cellStyle name="Separador de milhares 2 2 5 9 2" xfId="15629" xr:uid="{00000000-0005-0000-0000-000078A40000}"/>
    <cellStyle name="Separador de milhares 2 2 5 9 2 2" xfId="15630" xr:uid="{00000000-0005-0000-0000-000079A40000}"/>
    <cellStyle name="Separador de milhares 2 2 5 9 3" xfId="15631" xr:uid="{00000000-0005-0000-0000-00007AA40000}"/>
    <cellStyle name="Separador de milhares 2 2 5 9 3 2" xfId="15632" xr:uid="{00000000-0005-0000-0000-00007BA40000}"/>
    <cellStyle name="Separador de milhares 2 2 5 9 4" xfId="15633" xr:uid="{00000000-0005-0000-0000-00007CA40000}"/>
    <cellStyle name="Separador de milhares 2 2 5 9 4 2" xfId="15634" xr:uid="{00000000-0005-0000-0000-00007DA40000}"/>
    <cellStyle name="Separador de milhares 2 2 5 9 5" xfId="15635" xr:uid="{00000000-0005-0000-0000-00007EA40000}"/>
    <cellStyle name="Separador de milhares 2 2 5 9 5 2" xfId="15636" xr:uid="{00000000-0005-0000-0000-00007FA40000}"/>
    <cellStyle name="Separador de milhares 2 2 5 9 6" xfId="15637" xr:uid="{00000000-0005-0000-0000-000080A40000}"/>
    <cellStyle name="Separador de milhares 2 2 5 9 6 2" xfId="15638" xr:uid="{00000000-0005-0000-0000-000081A40000}"/>
    <cellStyle name="Separador de milhares 2 2 5 9 7" xfId="15639" xr:uid="{00000000-0005-0000-0000-000082A40000}"/>
    <cellStyle name="Separador de milhares 2 2 5 9 7 2" xfId="15640" xr:uid="{00000000-0005-0000-0000-000083A40000}"/>
    <cellStyle name="Separador de milhares 2 2 5 9 8" xfId="15641" xr:uid="{00000000-0005-0000-0000-000084A40000}"/>
    <cellStyle name="Separador de milhares 2 2 5 9 8 2" xfId="15642" xr:uid="{00000000-0005-0000-0000-000085A40000}"/>
    <cellStyle name="Separador de milhares 2 2 5 9 9" xfId="15643" xr:uid="{00000000-0005-0000-0000-000086A40000}"/>
    <cellStyle name="Separador de milhares 2 2 6" xfId="107" xr:uid="{00000000-0005-0000-0000-000087A40000}"/>
    <cellStyle name="Separador de milhares 2 2 6 10" xfId="15644" xr:uid="{00000000-0005-0000-0000-000088A40000}"/>
    <cellStyle name="Separador de milhares 2 2 6 10 2" xfId="15645" xr:uid="{00000000-0005-0000-0000-000089A40000}"/>
    <cellStyle name="Separador de milhares 2 2 6 10 2 2" xfId="15646" xr:uid="{00000000-0005-0000-0000-00008AA40000}"/>
    <cellStyle name="Separador de milhares 2 2 6 10 3" xfId="15647" xr:uid="{00000000-0005-0000-0000-00008BA40000}"/>
    <cellStyle name="Separador de milhares 2 2 6 10 3 2" xfId="15648" xr:uid="{00000000-0005-0000-0000-00008CA40000}"/>
    <cellStyle name="Separador de milhares 2 2 6 10 4" xfId="15649" xr:uid="{00000000-0005-0000-0000-00008DA40000}"/>
    <cellStyle name="Separador de milhares 2 2 6 10 4 2" xfId="15650" xr:uid="{00000000-0005-0000-0000-00008EA40000}"/>
    <cellStyle name="Separador de milhares 2 2 6 10 5" xfId="15651" xr:uid="{00000000-0005-0000-0000-00008FA40000}"/>
    <cellStyle name="Separador de milhares 2 2 6 10 5 2" xfId="15652" xr:uid="{00000000-0005-0000-0000-000090A40000}"/>
    <cellStyle name="Separador de milhares 2 2 6 10 6" xfId="15653" xr:uid="{00000000-0005-0000-0000-000091A40000}"/>
    <cellStyle name="Separador de milhares 2 2 6 10 6 2" xfId="15654" xr:uid="{00000000-0005-0000-0000-000092A40000}"/>
    <cellStyle name="Separador de milhares 2 2 6 10 7" xfId="15655" xr:uid="{00000000-0005-0000-0000-000093A40000}"/>
    <cellStyle name="Separador de milhares 2 2 6 10 7 2" xfId="15656" xr:uid="{00000000-0005-0000-0000-000094A40000}"/>
    <cellStyle name="Separador de milhares 2 2 6 10 8" xfId="15657" xr:uid="{00000000-0005-0000-0000-000095A40000}"/>
    <cellStyle name="Separador de milhares 2 2 6 10 8 2" xfId="15658" xr:uid="{00000000-0005-0000-0000-000096A40000}"/>
    <cellStyle name="Separador de milhares 2 2 6 10 9" xfId="15659" xr:uid="{00000000-0005-0000-0000-000097A40000}"/>
    <cellStyle name="Separador de milhares 2 2 6 11" xfId="15660" xr:uid="{00000000-0005-0000-0000-000098A40000}"/>
    <cellStyle name="Separador de milhares 2 2 6 12" xfId="2624" xr:uid="{00000000-0005-0000-0000-000099A40000}"/>
    <cellStyle name="Separador de milhares 2 2 6 2" xfId="3175" xr:uid="{00000000-0005-0000-0000-00009AA40000}"/>
    <cellStyle name="Separador de milhares 2 2 6 2 2" xfId="15661" xr:uid="{00000000-0005-0000-0000-00009BA40000}"/>
    <cellStyle name="Separador de milhares 2 2 6 2 2 2" xfId="15662" xr:uid="{00000000-0005-0000-0000-00009CA40000}"/>
    <cellStyle name="Separador de milhares 2 2 6 2 3" xfId="15663" xr:uid="{00000000-0005-0000-0000-00009DA40000}"/>
    <cellStyle name="Separador de milhares 2 2 6 2 3 2" xfId="15664" xr:uid="{00000000-0005-0000-0000-00009EA40000}"/>
    <cellStyle name="Separador de milhares 2 2 6 2 4" xfId="15665" xr:uid="{00000000-0005-0000-0000-00009FA40000}"/>
    <cellStyle name="Separador de milhares 2 2 6 2 4 2" xfId="15666" xr:uid="{00000000-0005-0000-0000-0000A0A40000}"/>
    <cellStyle name="Separador de milhares 2 2 6 2 5" xfId="15667" xr:uid="{00000000-0005-0000-0000-0000A1A40000}"/>
    <cellStyle name="Separador de milhares 2 2 6 2 5 2" xfId="15668" xr:uid="{00000000-0005-0000-0000-0000A2A40000}"/>
    <cellStyle name="Separador de milhares 2 2 6 2 6" xfId="15669" xr:uid="{00000000-0005-0000-0000-0000A3A40000}"/>
    <cellStyle name="Separador de milhares 2 2 6 2 6 2" xfId="15670" xr:uid="{00000000-0005-0000-0000-0000A4A40000}"/>
    <cellStyle name="Separador de milhares 2 2 6 2 7" xfId="15671" xr:uid="{00000000-0005-0000-0000-0000A5A40000}"/>
    <cellStyle name="Separador de milhares 2 2 6 2 7 2" xfId="15672" xr:uid="{00000000-0005-0000-0000-0000A6A40000}"/>
    <cellStyle name="Separador de milhares 2 2 6 2 8" xfId="15673" xr:uid="{00000000-0005-0000-0000-0000A7A40000}"/>
    <cellStyle name="Separador de milhares 2 2 6 2 8 2" xfId="15674" xr:uid="{00000000-0005-0000-0000-0000A8A40000}"/>
    <cellStyle name="Separador de milhares 2 2 6 2 9" xfId="15675" xr:uid="{00000000-0005-0000-0000-0000A9A40000}"/>
    <cellStyle name="Separador de milhares 2 2 6 3" xfId="15676" xr:uid="{00000000-0005-0000-0000-0000AAA40000}"/>
    <cellStyle name="Separador de milhares 2 2 6 3 2" xfId="15677" xr:uid="{00000000-0005-0000-0000-0000ABA40000}"/>
    <cellStyle name="Separador de milhares 2 2 6 3 2 2" xfId="15678" xr:uid="{00000000-0005-0000-0000-0000ACA40000}"/>
    <cellStyle name="Separador de milhares 2 2 6 3 3" xfId="15679" xr:uid="{00000000-0005-0000-0000-0000ADA40000}"/>
    <cellStyle name="Separador de milhares 2 2 6 3 3 2" xfId="15680" xr:uid="{00000000-0005-0000-0000-0000AEA40000}"/>
    <cellStyle name="Separador de milhares 2 2 6 3 4" xfId="15681" xr:uid="{00000000-0005-0000-0000-0000AFA40000}"/>
    <cellStyle name="Separador de milhares 2 2 6 3 4 2" xfId="15682" xr:uid="{00000000-0005-0000-0000-0000B0A40000}"/>
    <cellStyle name="Separador de milhares 2 2 6 3 5" xfId="15683" xr:uid="{00000000-0005-0000-0000-0000B1A40000}"/>
    <cellStyle name="Separador de milhares 2 2 6 3 5 2" xfId="15684" xr:uid="{00000000-0005-0000-0000-0000B2A40000}"/>
    <cellStyle name="Separador de milhares 2 2 6 3 6" xfId="15685" xr:uid="{00000000-0005-0000-0000-0000B3A40000}"/>
    <cellStyle name="Separador de milhares 2 2 6 3 6 2" xfId="15686" xr:uid="{00000000-0005-0000-0000-0000B4A40000}"/>
    <cellStyle name="Separador de milhares 2 2 6 3 7" xfId="15687" xr:uid="{00000000-0005-0000-0000-0000B5A40000}"/>
    <cellStyle name="Separador de milhares 2 2 6 3 7 2" xfId="15688" xr:uid="{00000000-0005-0000-0000-0000B6A40000}"/>
    <cellStyle name="Separador de milhares 2 2 6 3 8" xfId="15689" xr:uid="{00000000-0005-0000-0000-0000B7A40000}"/>
    <cellStyle name="Separador de milhares 2 2 6 3 8 2" xfId="15690" xr:uid="{00000000-0005-0000-0000-0000B8A40000}"/>
    <cellStyle name="Separador de milhares 2 2 6 3 9" xfId="15691" xr:uid="{00000000-0005-0000-0000-0000B9A40000}"/>
    <cellStyle name="Separador de milhares 2 2 6 4" xfId="15692" xr:uid="{00000000-0005-0000-0000-0000BAA40000}"/>
    <cellStyle name="Separador de milhares 2 2 6 4 2" xfId="15693" xr:uid="{00000000-0005-0000-0000-0000BBA40000}"/>
    <cellStyle name="Separador de milhares 2 2 6 4 2 2" xfId="15694" xr:uid="{00000000-0005-0000-0000-0000BCA40000}"/>
    <cellStyle name="Separador de milhares 2 2 6 4 3" xfId="15695" xr:uid="{00000000-0005-0000-0000-0000BDA40000}"/>
    <cellStyle name="Separador de milhares 2 2 6 4 3 2" xfId="15696" xr:uid="{00000000-0005-0000-0000-0000BEA40000}"/>
    <cellStyle name="Separador de milhares 2 2 6 4 4" xfId="15697" xr:uid="{00000000-0005-0000-0000-0000BFA40000}"/>
    <cellStyle name="Separador de milhares 2 2 6 4 4 2" xfId="15698" xr:uid="{00000000-0005-0000-0000-0000C0A40000}"/>
    <cellStyle name="Separador de milhares 2 2 6 4 5" xfId="15699" xr:uid="{00000000-0005-0000-0000-0000C1A40000}"/>
    <cellStyle name="Separador de milhares 2 2 6 4 5 2" xfId="15700" xr:uid="{00000000-0005-0000-0000-0000C2A40000}"/>
    <cellStyle name="Separador de milhares 2 2 6 4 6" xfId="15701" xr:uid="{00000000-0005-0000-0000-0000C3A40000}"/>
    <cellStyle name="Separador de milhares 2 2 6 4 6 2" xfId="15702" xr:uid="{00000000-0005-0000-0000-0000C4A40000}"/>
    <cellStyle name="Separador de milhares 2 2 6 4 7" xfId="15703" xr:uid="{00000000-0005-0000-0000-0000C5A40000}"/>
    <cellStyle name="Separador de milhares 2 2 6 4 7 2" xfId="15704" xr:uid="{00000000-0005-0000-0000-0000C6A40000}"/>
    <cellStyle name="Separador de milhares 2 2 6 4 8" xfId="15705" xr:uid="{00000000-0005-0000-0000-0000C7A40000}"/>
    <cellStyle name="Separador de milhares 2 2 6 4 8 2" xfId="15706" xr:uid="{00000000-0005-0000-0000-0000C8A40000}"/>
    <cellStyle name="Separador de milhares 2 2 6 4 9" xfId="15707" xr:uid="{00000000-0005-0000-0000-0000C9A40000}"/>
    <cellStyle name="Separador de milhares 2 2 6 5" xfId="15708" xr:uid="{00000000-0005-0000-0000-0000CAA40000}"/>
    <cellStyle name="Separador de milhares 2 2 6 5 2" xfId="15709" xr:uid="{00000000-0005-0000-0000-0000CBA40000}"/>
    <cellStyle name="Separador de milhares 2 2 6 5 2 2" xfId="15710" xr:uid="{00000000-0005-0000-0000-0000CCA40000}"/>
    <cellStyle name="Separador de milhares 2 2 6 5 3" xfId="15711" xr:uid="{00000000-0005-0000-0000-0000CDA40000}"/>
    <cellStyle name="Separador de milhares 2 2 6 5 3 2" xfId="15712" xr:uid="{00000000-0005-0000-0000-0000CEA40000}"/>
    <cellStyle name="Separador de milhares 2 2 6 5 4" xfId="15713" xr:uid="{00000000-0005-0000-0000-0000CFA40000}"/>
    <cellStyle name="Separador de milhares 2 2 6 5 4 2" xfId="15714" xr:uid="{00000000-0005-0000-0000-0000D0A40000}"/>
    <cellStyle name="Separador de milhares 2 2 6 5 5" xfId="15715" xr:uid="{00000000-0005-0000-0000-0000D1A40000}"/>
    <cellStyle name="Separador de milhares 2 2 6 5 5 2" xfId="15716" xr:uid="{00000000-0005-0000-0000-0000D2A40000}"/>
    <cellStyle name="Separador de milhares 2 2 6 5 6" xfId="15717" xr:uid="{00000000-0005-0000-0000-0000D3A40000}"/>
    <cellStyle name="Separador de milhares 2 2 6 5 6 2" xfId="15718" xr:uid="{00000000-0005-0000-0000-0000D4A40000}"/>
    <cellStyle name="Separador de milhares 2 2 6 5 7" xfId="15719" xr:uid="{00000000-0005-0000-0000-0000D5A40000}"/>
    <cellStyle name="Separador de milhares 2 2 6 5 7 2" xfId="15720" xr:uid="{00000000-0005-0000-0000-0000D6A40000}"/>
    <cellStyle name="Separador de milhares 2 2 6 5 8" xfId="15721" xr:uid="{00000000-0005-0000-0000-0000D7A40000}"/>
    <cellStyle name="Separador de milhares 2 2 6 5 8 2" xfId="15722" xr:uid="{00000000-0005-0000-0000-0000D8A40000}"/>
    <cellStyle name="Separador de milhares 2 2 6 5 9" xfId="15723" xr:uid="{00000000-0005-0000-0000-0000D9A40000}"/>
    <cellStyle name="Separador de milhares 2 2 6 6" xfId="15724" xr:uid="{00000000-0005-0000-0000-0000DAA40000}"/>
    <cellStyle name="Separador de milhares 2 2 6 6 2" xfId="15725" xr:uid="{00000000-0005-0000-0000-0000DBA40000}"/>
    <cellStyle name="Separador de milhares 2 2 6 6 2 2" xfId="15726" xr:uid="{00000000-0005-0000-0000-0000DCA40000}"/>
    <cellStyle name="Separador de milhares 2 2 6 6 3" xfId="15727" xr:uid="{00000000-0005-0000-0000-0000DDA40000}"/>
    <cellStyle name="Separador de milhares 2 2 6 6 3 2" xfId="15728" xr:uid="{00000000-0005-0000-0000-0000DEA40000}"/>
    <cellStyle name="Separador de milhares 2 2 6 6 4" xfId="15729" xr:uid="{00000000-0005-0000-0000-0000DFA40000}"/>
    <cellStyle name="Separador de milhares 2 2 6 6 4 2" xfId="15730" xr:uid="{00000000-0005-0000-0000-0000E0A40000}"/>
    <cellStyle name="Separador de milhares 2 2 6 6 5" xfId="15731" xr:uid="{00000000-0005-0000-0000-0000E1A40000}"/>
    <cellStyle name="Separador de milhares 2 2 6 6 5 2" xfId="15732" xr:uid="{00000000-0005-0000-0000-0000E2A40000}"/>
    <cellStyle name="Separador de milhares 2 2 6 6 6" xfId="15733" xr:uid="{00000000-0005-0000-0000-0000E3A40000}"/>
    <cellStyle name="Separador de milhares 2 2 6 6 6 2" xfId="15734" xr:uid="{00000000-0005-0000-0000-0000E4A40000}"/>
    <cellStyle name="Separador de milhares 2 2 6 6 7" xfId="15735" xr:uid="{00000000-0005-0000-0000-0000E5A40000}"/>
    <cellStyle name="Separador de milhares 2 2 6 6 7 2" xfId="15736" xr:uid="{00000000-0005-0000-0000-0000E6A40000}"/>
    <cellStyle name="Separador de milhares 2 2 6 6 8" xfId="15737" xr:uid="{00000000-0005-0000-0000-0000E7A40000}"/>
    <cellStyle name="Separador de milhares 2 2 6 6 8 2" xfId="15738" xr:uid="{00000000-0005-0000-0000-0000E8A40000}"/>
    <cellStyle name="Separador de milhares 2 2 6 6 9" xfId="15739" xr:uid="{00000000-0005-0000-0000-0000E9A40000}"/>
    <cellStyle name="Separador de milhares 2 2 6 7" xfId="15740" xr:uid="{00000000-0005-0000-0000-0000EAA40000}"/>
    <cellStyle name="Separador de milhares 2 2 6 7 2" xfId="15741" xr:uid="{00000000-0005-0000-0000-0000EBA40000}"/>
    <cellStyle name="Separador de milhares 2 2 6 7 2 2" xfId="15742" xr:uid="{00000000-0005-0000-0000-0000ECA40000}"/>
    <cellStyle name="Separador de milhares 2 2 6 7 3" xfId="15743" xr:uid="{00000000-0005-0000-0000-0000EDA40000}"/>
    <cellStyle name="Separador de milhares 2 2 6 7 3 2" xfId="15744" xr:uid="{00000000-0005-0000-0000-0000EEA40000}"/>
    <cellStyle name="Separador de milhares 2 2 6 7 4" xfId="15745" xr:uid="{00000000-0005-0000-0000-0000EFA40000}"/>
    <cellStyle name="Separador de milhares 2 2 6 7 4 2" xfId="15746" xr:uid="{00000000-0005-0000-0000-0000F0A40000}"/>
    <cellStyle name="Separador de milhares 2 2 6 7 5" xfId="15747" xr:uid="{00000000-0005-0000-0000-0000F1A40000}"/>
    <cellStyle name="Separador de milhares 2 2 6 7 5 2" xfId="15748" xr:uid="{00000000-0005-0000-0000-0000F2A40000}"/>
    <cellStyle name="Separador de milhares 2 2 6 7 6" xfId="15749" xr:uid="{00000000-0005-0000-0000-0000F3A40000}"/>
    <cellStyle name="Separador de milhares 2 2 6 7 6 2" xfId="15750" xr:uid="{00000000-0005-0000-0000-0000F4A40000}"/>
    <cellStyle name="Separador de milhares 2 2 6 7 7" xfId="15751" xr:uid="{00000000-0005-0000-0000-0000F5A40000}"/>
    <cellStyle name="Separador de milhares 2 2 6 7 7 2" xfId="15752" xr:uid="{00000000-0005-0000-0000-0000F6A40000}"/>
    <cellStyle name="Separador de milhares 2 2 6 7 8" xfId="15753" xr:uid="{00000000-0005-0000-0000-0000F7A40000}"/>
    <cellStyle name="Separador de milhares 2 2 6 7 8 2" xfId="15754" xr:uid="{00000000-0005-0000-0000-0000F8A40000}"/>
    <cellStyle name="Separador de milhares 2 2 6 7 9" xfId="15755" xr:uid="{00000000-0005-0000-0000-0000F9A40000}"/>
    <cellStyle name="Separador de milhares 2 2 6 8" xfId="15756" xr:uid="{00000000-0005-0000-0000-0000FAA40000}"/>
    <cellStyle name="Separador de milhares 2 2 6 8 2" xfId="15757" xr:uid="{00000000-0005-0000-0000-0000FBA40000}"/>
    <cellStyle name="Separador de milhares 2 2 6 8 2 2" xfId="15758" xr:uid="{00000000-0005-0000-0000-0000FCA40000}"/>
    <cellStyle name="Separador de milhares 2 2 6 8 3" xfId="15759" xr:uid="{00000000-0005-0000-0000-0000FDA40000}"/>
    <cellStyle name="Separador de milhares 2 2 6 8 3 2" xfId="15760" xr:uid="{00000000-0005-0000-0000-0000FEA40000}"/>
    <cellStyle name="Separador de milhares 2 2 6 8 4" xfId="15761" xr:uid="{00000000-0005-0000-0000-0000FFA40000}"/>
    <cellStyle name="Separador de milhares 2 2 6 8 4 2" xfId="15762" xr:uid="{00000000-0005-0000-0000-000000A50000}"/>
    <cellStyle name="Separador de milhares 2 2 6 8 5" xfId="15763" xr:uid="{00000000-0005-0000-0000-000001A50000}"/>
    <cellStyle name="Separador de milhares 2 2 6 8 5 2" xfId="15764" xr:uid="{00000000-0005-0000-0000-000002A50000}"/>
    <cellStyle name="Separador de milhares 2 2 6 8 6" xfId="15765" xr:uid="{00000000-0005-0000-0000-000003A50000}"/>
    <cellStyle name="Separador de milhares 2 2 6 8 6 2" xfId="15766" xr:uid="{00000000-0005-0000-0000-000004A50000}"/>
    <cellStyle name="Separador de milhares 2 2 6 8 7" xfId="15767" xr:uid="{00000000-0005-0000-0000-000005A50000}"/>
    <cellStyle name="Separador de milhares 2 2 6 8 7 2" xfId="15768" xr:uid="{00000000-0005-0000-0000-000006A50000}"/>
    <cellStyle name="Separador de milhares 2 2 6 8 8" xfId="15769" xr:uid="{00000000-0005-0000-0000-000007A50000}"/>
    <cellStyle name="Separador de milhares 2 2 6 8 8 2" xfId="15770" xr:uid="{00000000-0005-0000-0000-000008A50000}"/>
    <cellStyle name="Separador de milhares 2 2 6 8 9" xfId="15771" xr:uid="{00000000-0005-0000-0000-000009A50000}"/>
    <cellStyle name="Separador de milhares 2 2 6 9" xfId="15772" xr:uid="{00000000-0005-0000-0000-00000AA50000}"/>
    <cellStyle name="Separador de milhares 2 2 6 9 2" xfId="15773" xr:uid="{00000000-0005-0000-0000-00000BA50000}"/>
    <cellStyle name="Separador de milhares 2 2 6 9 2 2" xfId="15774" xr:uid="{00000000-0005-0000-0000-00000CA50000}"/>
    <cellStyle name="Separador de milhares 2 2 6 9 3" xfId="15775" xr:uid="{00000000-0005-0000-0000-00000DA50000}"/>
    <cellStyle name="Separador de milhares 2 2 6 9 3 2" xfId="15776" xr:uid="{00000000-0005-0000-0000-00000EA50000}"/>
    <cellStyle name="Separador de milhares 2 2 6 9 4" xfId="15777" xr:uid="{00000000-0005-0000-0000-00000FA50000}"/>
    <cellStyle name="Separador de milhares 2 2 6 9 4 2" xfId="15778" xr:uid="{00000000-0005-0000-0000-000010A50000}"/>
    <cellStyle name="Separador de milhares 2 2 6 9 5" xfId="15779" xr:uid="{00000000-0005-0000-0000-000011A50000}"/>
    <cellStyle name="Separador de milhares 2 2 6 9 5 2" xfId="15780" xr:uid="{00000000-0005-0000-0000-000012A50000}"/>
    <cellStyle name="Separador de milhares 2 2 6 9 6" xfId="15781" xr:uid="{00000000-0005-0000-0000-000013A50000}"/>
    <cellStyle name="Separador de milhares 2 2 6 9 6 2" xfId="15782" xr:uid="{00000000-0005-0000-0000-000014A50000}"/>
    <cellStyle name="Separador de milhares 2 2 6 9 7" xfId="15783" xr:uid="{00000000-0005-0000-0000-000015A50000}"/>
    <cellStyle name="Separador de milhares 2 2 6 9 7 2" xfId="15784" xr:uid="{00000000-0005-0000-0000-000016A50000}"/>
    <cellStyle name="Separador de milhares 2 2 6 9 8" xfId="15785" xr:uid="{00000000-0005-0000-0000-000017A50000}"/>
    <cellStyle name="Separador de milhares 2 2 6 9 8 2" xfId="15786" xr:uid="{00000000-0005-0000-0000-000018A50000}"/>
    <cellStyle name="Separador de milhares 2 2 6 9 9" xfId="15787" xr:uid="{00000000-0005-0000-0000-000019A50000}"/>
    <cellStyle name="Separador de milhares 2 2 7" xfId="108" xr:uid="{00000000-0005-0000-0000-00001AA50000}"/>
    <cellStyle name="Separador de milhares 2 2 7 10" xfId="15788" xr:uid="{00000000-0005-0000-0000-00001BA50000}"/>
    <cellStyle name="Separador de milhares 2 2 7 10 2" xfId="15789" xr:uid="{00000000-0005-0000-0000-00001CA50000}"/>
    <cellStyle name="Separador de milhares 2 2 7 10 2 2" xfId="15790" xr:uid="{00000000-0005-0000-0000-00001DA50000}"/>
    <cellStyle name="Separador de milhares 2 2 7 10 3" xfId="15791" xr:uid="{00000000-0005-0000-0000-00001EA50000}"/>
    <cellStyle name="Separador de milhares 2 2 7 10 3 2" xfId="15792" xr:uid="{00000000-0005-0000-0000-00001FA50000}"/>
    <cellStyle name="Separador de milhares 2 2 7 10 4" xfId="15793" xr:uid="{00000000-0005-0000-0000-000020A50000}"/>
    <cellStyle name="Separador de milhares 2 2 7 10 4 2" xfId="15794" xr:uid="{00000000-0005-0000-0000-000021A50000}"/>
    <cellStyle name="Separador de milhares 2 2 7 10 5" xfId="15795" xr:uid="{00000000-0005-0000-0000-000022A50000}"/>
    <cellStyle name="Separador de milhares 2 2 7 10 5 2" xfId="15796" xr:uid="{00000000-0005-0000-0000-000023A50000}"/>
    <cellStyle name="Separador de milhares 2 2 7 10 6" xfId="15797" xr:uid="{00000000-0005-0000-0000-000024A50000}"/>
    <cellStyle name="Separador de milhares 2 2 7 10 6 2" xfId="15798" xr:uid="{00000000-0005-0000-0000-000025A50000}"/>
    <cellStyle name="Separador de milhares 2 2 7 10 7" xfId="15799" xr:uid="{00000000-0005-0000-0000-000026A50000}"/>
    <cellStyle name="Separador de milhares 2 2 7 10 7 2" xfId="15800" xr:uid="{00000000-0005-0000-0000-000027A50000}"/>
    <cellStyle name="Separador de milhares 2 2 7 10 8" xfId="15801" xr:uid="{00000000-0005-0000-0000-000028A50000}"/>
    <cellStyle name="Separador de milhares 2 2 7 10 8 2" xfId="15802" xr:uid="{00000000-0005-0000-0000-000029A50000}"/>
    <cellStyle name="Separador de milhares 2 2 7 10 9" xfId="15803" xr:uid="{00000000-0005-0000-0000-00002AA50000}"/>
    <cellStyle name="Separador de milhares 2 2 7 11" xfId="15804" xr:uid="{00000000-0005-0000-0000-00002BA50000}"/>
    <cellStyle name="Separador de milhares 2 2 7 12" xfId="2625" xr:uid="{00000000-0005-0000-0000-00002CA50000}"/>
    <cellStyle name="Separador de milhares 2 2 7 2" xfId="3176" xr:uid="{00000000-0005-0000-0000-00002DA50000}"/>
    <cellStyle name="Separador de milhares 2 2 7 2 2" xfId="15805" xr:uid="{00000000-0005-0000-0000-00002EA50000}"/>
    <cellStyle name="Separador de milhares 2 2 7 2 2 2" xfId="15806" xr:uid="{00000000-0005-0000-0000-00002FA50000}"/>
    <cellStyle name="Separador de milhares 2 2 7 2 3" xfId="15807" xr:uid="{00000000-0005-0000-0000-000030A50000}"/>
    <cellStyle name="Separador de milhares 2 2 7 2 3 2" xfId="15808" xr:uid="{00000000-0005-0000-0000-000031A50000}"/>
    <cellStyle name="Separador de milhares 2 2 7 2 4" xfId="15809" xr:uid="{00000000-0005-0000-0000-000032A50000}"/>
    <cellStyle name="Separador de milhares 2 2 7 2 4 2" xfId="15810" xr:uid="{00000000-0005-0000-0000-000033A50000}"/>
    <cellStyle name="Separador de milhares 2 2 7 2 5" xfId="15811" xr:uid="{00000000-0005-0000-0000-000034A50000}"/>
    <cellStyle name="Separador de milhares 2 2 7 2 5 2" xfId="15812" xr:uid="{00000000-0005-0000-0000-000035A50000}"/>
    <cellStyle name="Separador de milhares 2 2 7 2 6" xfId="15813" xr:uid="{00000000-0005-0000-0000-000036A50000}"/>
    <cellStyle name="Separador de milhares 2 2 7 2 6 2" xfId="15814" xr:uid="{00000000-0005-0000-0000-000037A50000}"/>
    <cellStyle name="Separador de milhares 2 2 7 2 7" xfId="15815" xr:uid="{00000000-0005-0000-0000-000038A50000}"/>
    <cellStyle name="Separador de milhares 2 2 7 2 7 2" xfId="15816" xr:uid="{00000000-0005-0000-0000-000039A50000}"/>
    <cellStyle name="Separador de milhares 2 2 7 2 8" xfId="15817" xr:uid="{00000000-0005-0000-0000-00003AA50000}"/>
    <cellStyle name="Separador de milhares 2 2 7 2 8 2" xfId="15818" xr:uid="{00000000-0005-0000-0000-00003BA50000}"/>
    <cellStyle name="Separador de milhares 2 2 7 2 9" xfId="15819" xr:uid="{00000000-0005-0000-0000-00003CA50000}"/>
    <cellStyle name="Separador de milhares 2 2 7 3" xfId="15820" xr:uid="{00000000-0005-0000-0000-00003DA50000}"/>
    <cellStyle name="Separador de milhares 2 2 7 3 2" xfId="15821" xr:uid="{00000000-0005-0000-0000-00003EA50000}"/>
    <cellStyle name="Separador de milhares 2 2 7 3 2 2" xfId="15822" xr:uid="{00000000-0005-0000-0000-00003FA50000}"/>
    <cellStyle name="Separador de milhares 2 2 7 3 3" xfId="15823" xr:uid="{00000000-0005-0000-0000-000040A50000}"/>
    <cellStyle name="Separador de milhares 2 2 7 3 3 2" xfId="15824" xr:uid="{00000000-0005-0000-0000-000041A50000}"/>
    <cellStyle name="Separador de milhares 2 2 7 3 4" xfId="15825" xr:uid="{00000000-0005-0000-0000-000042A50000}"/>
    <cellStyle name="Separador de milhares 2 2 7 3 4 2" xfId="15826" xr:uid="{00000000-0005-0000-0000-000043A50000}"/>
    <cellStyle name="Separador de milhares 2 2 7 3 5" xfId="15827" xr:uid="{00000000-0005-0000-0000-000044A50000}"/>
    <cellStyle name="Separador de milhares 2 2 7 3 5 2" xfId="15828" xr:uid="{00000000-0005-0000-0000-000045A50000}"/>
    <cellStyle name="Separador de milhares 2 2 7 3 6" xfId="15829" xr:uid="{00000000-0005-0000-0000-000046A50000}"/>
    <cellStyle name="Separador de milhares 2 2 7 3 6 2" xfId="15830" xr:uid="{00000000-0005-0000-0000-000047A50000}"/>
    <cellStyle name="Separador de milhares 2 2 7 3 7" xfId="15831" xr:uid="{00000000-0005-0000-0000-000048A50000}"/>
    <cellStyle name="Separador de milhares 2 2 7 3 7 2" xfId="15832" xr:uid="{00000000-0005-0000-0000-000049A50000}"/>
    <cellStyle name="Separador de milhares 2 2 7 3 8" xfId="15833" xr:uid="{00000000-0005-0000-0000-00004AA50000}"/>
    <cellStyle name="Separador de milhares 2 2 7 3 8 2" xfId="15834" xr:uid="{00000000-0005-0000-0000-00004BA50000}"/>
    <cellStyle name="Separador de milhares 2 2 7 3 9" xfId="15835" xr:uid="{00000000-0005-0000-0000-00004CA50000}"/>
    <cellStyle name="Separador de milhares 2 2 7 4" xfId="15836" xr:uid="{00000000-0005-0000-0000-00004DA50000}"/>
    <cellStyle name="Separador de milhares 2 2 7 4 2" xfId="15837" xr:uid="{00000000-0005-0000-0000-00004EA50000}"/>
    <cellStyle name="Separador de milhares 2 2 7 4 2 2" xfId="15838" xr:uid="{00000000-0005-0000-0000-00004FA50000}"/>
    <cellStyle name="Separador de milhares 2 2 7 4 3" xfId="15839" xr:uid="{00000000-0005-0000-0000-000050A50000}"/>
    <cellStyle name="Separador de milhares 2 2 7 4 3 2" xfId="15840" xr:uid="{00000000-0005-0000-0000-000051A50000}"/>
    <cellStyle name="Separador de milhares 2 2 7 4 4" xfId="15841" xr:uid="{00000000-0005-0000-0000-000052A50000}"/>
    <cellStyle name="Separador de milhares 2 2 7 4 4 2" xfId="15842" xr:uid="{00000000-0005-0000-0000-000053A50000}"/>
    <cellStyle name="Separador de milhares 2 2 7 4 5" xfId="15843" xr:uid="{00000000-0005-0000-0000-000054A50000}"/>
    <cellStyle name="Separador de milhares 2 2 7 4 5 2" xfId="15844" xr:uid="{00000000-0005-0000-0000-000055A50000}"/>
    <cellStyle name="Separador de milhares 2 2 7 4 6" xfId="15845" xr:uid="{00000000-0005-0000-0000-000056A50000}"/>
    <cellStyle name="Separador de milhares 2 2 7 4 6 2" xfId="15846" xr:uid="{00000000-0005-0000-0000-000057A50000}"/>
    <cellStyle name="Separador de milhares 2 2 7 4 7" xfId="15847" xr:uid="{00000000-0005-0000-0000-000058A50000}"/>
    <cellStyle name="Separador de milhares 2 2 7 4 7 2" xfId="15848" xr:uid="{00000000-0005-0000-0000-000059A50000}"/>
    <cellStyle name="Separador de milhares 2 2 7 4 8" xfId="15849" xr:uid="{00000000-0005-0000-0000-00005AA50000}"/>
    <cellStyle name="Separador de milhares 2 2 7 4 8 2" xfId="15850" xr:uid="{00000000-0005-0000-0000-00005BA50000}"/>
    <cellStyle name="Separador de milhares 2 2 7 4 9" xfId="15851" xr:uid="{00000000-0005-0000-0000-00005CA50000}"/>
    <cellStyle name="Separador de milhares 2 2 7 5" xfId="15852" xr:uid="{00000000-0005-0000-0000-00005DA50000}"/>
    <cellStyle name="Separador de milhares 2 2 7 5 2" xfId="15853" xr:uid="{00000000-0005-0000-0000-00005EA50000}"/>
    <cellStyle name="Separador de milhares 2 2 7 5 2 2" xfId="15854" xr:uid="{00000000-0005-0000-0000-00005FA50000}"/>
    <cellStyle name="Separador de milhares 2 2 7 5 3" xfId="15855" xr:uid="{00000000-0005-0000-0000-000060A50000}"/>
    <cellStyle name="Separador de milhares 2 2 7 5 3 2" xfId="15856" xr:uid="{00000000-0005-0000-0000-000061A50000}"/>
    <cellStyle name="Separador de milhares 2 2 7 5 4" xfId="15857" xr:uid="{00000000-0005-0000-0000-000062A50000}"/>
    <cellStyle name="Separador de milhares 2 2 7 5 4 2" xfId="15858" xr:uid="{00000000-0005-0000-0000-000063A50000}"/>
    <cellStyle name="Separador de milhares 2 2 7 5 5" xfId="15859" xr:uid="{00000000-0005-0000-0000-000064A50000}"/>
    <cellStyle name="Separador de milhares 2 2 7 5 5 2" xfId="15860" xr:uid="{00000000-0005-0000-0000-000065A50000}"/>
    <cellStyle name="Separador de milhares 2 2 7 5 6" xfId="15861" xr:uid="{00000000-0005-0000-0000-000066A50000}"/>
    <cellStyle name="Separador de milhares 2 2 7 5 6 2" xfId="15862" xr:uid="{00000000-0005-0000-0000-000067A50000}"/>
    <cellStyle name="Separador de milhares 2 2 7 5 7" xfId="15863" xr:uid="{00000000-0005-0000-0000-000068A50000}"/>
    <cellStyle name="Separador de milhares 2 2 7 5 7 2" xfId="15864" xr:uid="{00000000-0005-0000-0000-000069A50000}"/>
    <cellStyle name="Separador de milhares 2 2 7 5 8" xfId="15865" xr:uid="{00000000-0005-0000-0000-00006AA50000}"/>
    <cellStyle name="Separador de milhares 2 2 7 5 8 2" xfId="15866" xr:uid="{00000000-0005-0000-0000-00006BA50000}"/>
    <cellStyle name="Separador de milhares 2 2 7 5 9" xfId="15867" xr:uid="{00000000-0005-0000-0000-00006CA50000}"/>
    <cellStyle name="Separador de milhares 2 2 7 6" xfId="15868" xr:uid="{00000000-0005-0000-0000-00006DA50000}"/>
    <cellStyle name="Separador de milhares 2 2 7 6 2" xfId="15869" xr:uid="{00000000-0005-0000-0000-00006EA50000}"/>
    <cellStyle name="Separador de milhares 2 2 7 6 2 2" xfId="15870" xr:uid="{00000000-0005-0000-0000-00006FA50000}"/>
    <cellStyle name="Separador de milhares 2 2 7 6 3" xfId="15871" xr:uid="{00000000-0005-0000-0000-000070A50000}"/>
    <cellStyle name="Separador de milhares 2 2 7 6 3 2" xfId="15872" xr:uid="{00000000-0005-0000-0000-000071A50000}"/>
    <cellStyle name="Separador de milhares 2 2 7 6 4" xfId="15873" xr:uid="{00000000-0005-0000-0000-000072A50000}"/>
    <cellStyle name="Separador de milhares 2 2 7 6 4 2" xfId="15874" xr:uid="{00000000-0005-0000-0000-000073A50000}"/>
    <cellStyle name="Separador de milhares 2 2 7 6 5" xfId="15875" xr:uid="{00000000-0005-0000-0000-000074A50000}"/>
    <cellStyle name="Separador de milhares 2 2 7 6 5 2" xfId="15876" xr:uid="{00000000-0005-0000-0000-000075A50000}"/>
    <cellStyle name="Separador de milhares 2 2 7 6 6" xfId="15877" xr:uid="{00000000-0005-0000-0000-000076A50000}"/>
    <cellStyle name="Separador de milhares 2 2 7 6 6 2" xfId="15878" xr:uid="{00000000-0005-0000-0000-000077A50000}"/>
    <cellStyle name="Separador de milhares 2 2 7 6 7" xfId="15879" xr:uid="{00000000-0005-0000-0000-000078A50000}"/>
    <cellStyle name="Separador de milhares 2 2 7 6 7 2" xfId="15880" xr:uid="{00000000-0005-0000-0000-000079A50000}"/>
    <cellStyle name="Separador de milhares 2 2 7 6 8" xfId="15881" xr:uid="{00000000-0005-0000-0000-00007AA50000}"/>
    <cellStyle name="Separador de milhares 2 2 7 6 8 2" xfId="15882" xr:uid="{00000000-0005-0000-0000-00007BA50000}"/>
    <cellStyle name="Separador de milhares 2 2 7 6 9" xfId="15883" xr:uid="{00000000-0005-0000-0000-00007CA50000}"/>
    <cellStyle name="Separador de milhares 2 2 7 7" xfId="15884" xr:uid="{00000000-0005-0000-0000-00007DA50000}"/>
    <cellStyle name="Separador de milhares 2 2 7 7 2" xfId="15885" xr:uid="{00000000-0005-0000-0000-00007EA50000}"/>
    <cellStyle name="Separador de milhares 2 2 7 7 2 2" xfId="15886" xr:uid="{00000000-0005-0000-0000-00007FA50000}"/>
    <cellStyle name="Separador de milhares 2 2 7 7 3" xfId="15887" xr:uid="{00000000-0005-0000-0000-000080A50000}"/>
    <cellStyle name="Separador de milhares 2 2 7 7 3 2" xfId="15888" xr:uid="{00000000-0005-0000-0000-000081A50000}"/>
    <cellStyle name="Separador de milhares 2 2 7 7 4" xfId="15889" xr:uid="{00000000-0005-0000-0000-000082A50000}"/>
    <cellStyle name="Separador de milhares 2 2 7 7 4 2" xfId="15890" xr:uid="{00000000-0005-0000-0000-000083A50000}"/>
    <cellStyle name="Separador de milhares 2 2 7 7 5" xfId="15891" xr:uid="{00000000-0005-0000-0000-000084A50000}"/>
    <cellStyle name="Separador de milhares 2 2 7 7 5 2" xfId="15892" xr:uid="{00000000-0005-0000-0000-000085A50000}"/>
    <cellStyle name="Separador de milhares 2 2 7 7 6" xfId="15893" xr:uid="{00000000-0005-0000-0000-000086A50000}"/>
    <cellStyle name="Separador de milhares 2 2 7 7 6 2" xfId="15894" xr:uid="{00000000-0005-0000-0000-000087A50000}"/>
    <cellStyle name="Separador de milhares 2 2 7 7 7" xfId="15895" xr:uid="{00000000-0005-0000-0000-000088A50000}"/>
    <cellStyle name="Separador de milhares 2 2 7 7 7 2" xfId="15896" xr:uid="{00000000-0005-0000-0000-000089A50000}"/>
    <cellStyle name="Separador de milhares 2 2 7 7 8" xfId="15897" xr:uid="{00000000-0005-0000-0000-00008AA50000}"/>
    <cellStyle name="Separador de milhares 2 2 7 7 8 2" xfId="15898" xr:uid="{00000000-0005-0000-0000-00008BA50000}"/>
    <cellStyle name="Separador de milhares 2 2 7 7 9" xfId="15899" xr:uid="{00000000-0005-0000-0000-00008CA50000}"/>
    <cellStyle name="Separador de milhares 2 2 7 8" xfId="15900" xr:uid="{00000000-0005-0000-0000-00008DA50000}"/>
    <cellStyle name="Separador de milhares 2 2 7 8 2" xfId="15901" xr:uid="{00000000-0005-0000-0000-00008EA50000}"/>
    <cellStyle name="Separador de milhares 2 2 7 8 2 2" xfId="15902" xr:uid="{00000000-0005-0000-0000-00008FA50000}"/>
    <cellStyle name="Separador de milhares 2 2 7 8 3" xfId="15903" xr:uid="{00000000-0005-0000-0000-000090A50000}"/>
    <cellStyle name="Separador de milhares 2 2 7 8 3 2" xfId="15904" xr:uid="{00000000-0005-0000-0000-000091A50000}"/>
    <cellStyle name="Separador de milhares 2 2 7 8 4" xfId="15905" xr:uid="{00000000-0005-0000-0000-000092A50000}"/>
    <cellStyle name="Separador de milhares 2 2 7 8 4 2" xfId="15906" xr:uid="{00000000-0005-0000-0000-000093A50000}"/>
    <cellStyle name="Separador de milhares 2 2 7 8 5" xfId="15907" xr:uid="{00000000-0005-0000-0000-000094A50000}"/>
    <cellStyle name="Separador de milhares 2 2 7 8 5 2" xfId="15908" xr:uid="{00000000-0005-0000-0000-000095A50000}"/>
    <cellStyle name="Separador de milhares 2 2 7 8 6" xfId="15909" xr:uid="{00000000-0005-0000-0000-000096A50000}"/>
    <cellStyle name="Separador de milhares 2 2 7 8 6 2" xfId="15910" xr:uid="{00000000-0005-0000-0000-000097A50000}"/>
    <cellStyle name="Separador de milhares 2 2 7 8 7" xfId="15911" xr:uid="{00000000-0005-0000-0000-000098A50000}"/>
    <cellStyle name="Separador de milhares 2 2 7 8 7 2" xfId="15912" xr:uid="{00000000-0005-0000-0000-000099A50000}"/>
    <cellStyle name="Separador de milhares 2 2 7 8 8" xfId="15913" xr:uid="{00000000-0005-0000-0000-00009AA50000}"/>
    <cellStyle name="Separador de milhares 2 2 7 8 8 2" xfId="15914" xr:uid="{00000000-0005-0000-0000-00009BA50000}"/>
    <cellStyle name="Separador de milhares 2 2 7 8 9" xfId="15915" xr:uid="{00000000-0005-0000-0000-00009CA50000}"/>
    <cellStyle name="Separador de milhares 2 2 7 9" xfId="15916" xr:uid="{00000000-0005-0000-0000-00009DA50000}"/>
    <cellStyle name="Separador de milhares 2 2 7 9 2" xfId="15917" xr:uid="{00000000-0005-0000-0000-00009EA50000}"/>
    <cellStyle name="Separador de milhares 2 2 7 9 2 2" xfId="15918" xr:uid="{00000000-0005-0000-0000-00009FA50000}"/>
    <cellStyle name="Separador de milhares 2 2 7 9 3" xfId="15919" xr:uid="{00000000-0005-0000-0000-0000A0A50000}"/>
    <cellStyle name="Separador de milhares 2 2 7 9 3 2" xfId="15920" xr:uid="{00000000-0005-0000-0000-0000A1A50000}"/>
    <cellStyle name="Separador de milhares 2 2 7 9 4" xfId="15921" xr:uid="{00000000-0005-0000-0000-0000A2A50000}"/>
    <cellStyle name="Separador de milhares 2 2 7 9 4 2" xfId="15922" xr:uid="{00000000-0005-0000-0000-0000A3A50000}"/>
    <cellStyle name="Separador de milhares 2 2 7 9 5" xfId="15923" xr:uid="{00000000-0005-0000-0000-0000A4A50000}"/>
    <cellStyle name="Separador de milhares 2 2 7 9 5 2" xfId="15924" xr:uid="{00000000-0005-0000-0000-0000A5A50000}"/>
    <cellStyle name="Separador de milhares 2 2 7 9 6" xfId="15925" xr:uid="{00000000-0005-0000-0000-0000A6A50000}"/>
    <cellStyle name="Separador de milhares 2 2 7 9 6 2" xfId="15926" xr:uid="{00000000-0005-0000-0000-0000A7A50000}"/>
    <cellStyle name="Separador de milhares 2 2 7 9 7" xfId="15927" xr:uid="{00000000-0005-0000-0000-0000A8A50000}"/>
    <cellStyle name="Separador de milhares 2 2 7 9 7 2" xfId="15928" xr:uid="{00000000-0005-0000-0000-0000A9A50000}"/>
    <cellStyle name="Separador de milhares 2 2 7 9 8" xfId="15929" xr:uid="{00000000-0005-0000-0000-0000AAA50000}"/>
    <cellStyle name="Separador de milhares 2 2 7 9 8 2" xfId="15930" xr:uid="{00000000-0005-0000-0000-0000ABA50000}"/>
    <cellStyle name="Separador de milhares 2 2 7 9 9" xfId="15931" xr:uid="{00000000-0005-0000-0000-0000ACA50000}"/>
    <cellStyle name="Separador de milhares 2 2 8" xfId="109" xr:uid="{00000000-0005-0000-0000-0000ADA50000}"/>
    <cellStyle name="Separador de milhares 2 2 8 10" xfId="15932" xr:uid="{00000000-0005-0000-0000-0000AEA50000}"/>
    <cellStyle name="Separador de milhares 2 2 8 10 2" xfId="15933" xr:uid="{00000000-0005-0000-0000-0000AFA50000}"/>
    <cellStyle name="Separador de milhares 2 2 8 10 2 2" xfId="15934" xr:uid="{00000000-0005-0000-0000-0000B0A50000}"/>
    <cellStyle name="Separador de milhares 2 2 8 10 3" xfId="15935" xr:uid="{00000000-0005-0000-0000-0000B1A50000}"/>
    <cellStyle name="Separador de milhares 2 2 8 10 3 2" xfId="15936" xr:uid="{00000000-0005-0000-0000-0000B2A50000}"/>
    <cellStyle name="Separador de milhares 2 2 8 10 4" xfId="15937" xr:uid="{00000000-0005-0000-0000-0000B3A50000}"/>
    <cellStyle name="Separador de milhares 2 2 8 10 4 2" xfId="15938" xr:uid="{00000000-0005-0000-0000-0000B4A50000}"/>
    <cellStyle name="Separador de milhares 2 2 8 10 5" xfId="15939" xr:uid="{00000000-0005-0000-0000-0000B5A50000}"/>
    <cellStyle name="Separador de milhares 2 2 8 10 5 2" xfId="15940" xr:uid="{00000000-0005-0000-0000-0000B6A50000}"/>
    <cellStyle name="Separador de milhares 2 2 8 10 6" xfId="15941" xr:uid="{00000000-0005-0000-0000-0000B7A50000}"/>
    <cellStyle name="Separador de milhares 2 2 8 10 6 2" xfId="15942" xr:uid="{00000000-0005-0000-0000-0000B8A50000}"/>
    <cellStyle name="Separador de milhares 2 2 8 10 7" xfId="15943" xr:uid="{00000000-0005-0000-0000-0000B9A50000}"/>
    <cellStyle name="Separador de milhares 2 2 8 10 7 2" xfId="15944" xr:uid="{00000000-0005-0000-0000-0000BAA50000}"/>
    <cellStyle name="Separador de milhares 2 2 8 10 8" xfId="15945" xr:uid="{00000000-0005-0000-0000-0000BBA50000}"/>
    <cellStyle name="Separador de milhares 2 2 8 10 8 2" xfId="15946" xr:uid="{00000000-0005-0000-0000-0000BCA50000}"/>
    <cellStyle name="Separador de milhares 2 2 8 10 9" xfId="15947" xr:uid="{00000000-0005-0000-0000-0000BDA50000}"/>
    <cellStyle name="Separador de milhares 2 2 8 11" xfId="15948" xr:uid="{00000000-0005-0000-0000-0000BEA50000}"/>
    <cellStyle name="Separador de milhares 2 2 8 12" xfId="2626" xr:uid="{00000000-0005-0000-0000-0000BFA50000}"/>
    <cellStyle name="Separador de milhares 2 2 8 2" xfId="3177" xr:uid="{00000000-0005-0000-0000-0000C0A50000}"/>
    <cellStyle name="Separador de milhares 2 2 8 2 2" xfId="15949" xr:uid="{00000000-0005-0000-0000-0000C1A50000}"/>
    <cellStyle name="Separador de milhares 2 2 8 2 2 2" xfId="15950" xr:uid="{00000000-0005-0000-0000-0000C2A50000}"/>
    <cellStyle name="Separador de milhares 2 2 8 2 3" xfId="15951" xr:uid="{00000000-0005-0000-0000-0000C3A50000}"/>
    <cellStyle name="Separador de milhares 2 2 8 2 3 2" xfId="15952" xr:uid="{00000000-0005-0000-0000-0000C4A50000}"/>
    <cellStyle name="Separador de milhares 2 2 8 2 4" xfId="15953" xr:uid="{00000000-0005-0000-0000-0000C5A50000}"/>
    <cellStyle name="Separador de milhares 2 2 8 2 4 2" xfId="15954" xr:uid="{00000000-0005-0000-0000-0000C6A50000}"/>
    <cellStyle name="Separador de milhares 2 2 8 2 5" xfId="15955" xr:uid="{00000000-0005-0000-0000-0000C7A50000}"/>
    <cellStyle name="Separador de milhares 2 2 8 2 5 2" xfId="15956" xr:uid="{00000000-0005-0000-0000-0000C8A50000}"/>
    <cellStyle name="Separador de milhares 2 2 8 2 6" xfId="15957" xr:uid="{00000000-0005-0000-0000-0000C9A50000}"/>
    <cellStyle name="Separador de milhares 2 2 8 2 6 2" xfId="15958" xr:uid="{00000000-0005-0000-0000-0000CAA50000}"/>
    <cellStyle name="Separador de milhares 2 2 8 2 7" xfId="15959" xr:uid="{00000000-0005-0000-0000-0000CBA50000}"/>
    <cellStyle name="Separador de milhares 2 2 8 2 7 2" xfId="15960" xr:uid="{00000000-0005-0000-0000-0000CCA50000}"/>
    <cellStyle name="Separador de milhares 2 2 8 2 8" xfId="15961" xr:uid="{00000000-0005-0000-0000-0000CDA50000}"/>
    <cellStyle name="Separador de milhares 2 2 8 2 8 2" xfId="15962" xr:uid="{00000000-0005-0000-0000-0000CEA50000}"/>
    <cellStyle name="Separador de milhares 2 2 8 2 9" xfId="15963" xr:uid="{00000000-0005-0000-0000-0000CFA50000}"/>
    <cellStyle name="Separador de milhares 2 2 8 3" xfId="15964" xr:uid="{00000000-0005-0000-0000-0000D0A50000}"/>
    <cellStyle name="Separador de milhares 2 2 8 3 2" xfId="15965" xr:uid="{00000000-0005-0000-0000-0000D1A50000}"/>
    <cellStyle name="Separador de milhares 2 2 8 3 2 2" xfId="15966" xr:uid="{00000000-0005-0000-0000-0000D2A50000}"/>
    <cellStyle name="Separador de milhares 2 2 8 3 3" xfId="15967" xr:uid="{00000000-0005-0000-0000-0000D3A50000}"/>
    <cellStyle name="Separador de milhares 2 2 8 3 3 2" xfId="15968" xr:uid="{00000000-0005-0000-0000-0000D4A50000}"/>
    <cellStyle name="Separador de milhares 2 2 8 3 4" xfId="15969" xr:uid="{00000000-0005-0000-0000-0000D5A50000}"/>
    <cellStyle name="Separador de milhares 2 2 8 3 4 2" xfId="15970" xr:uid="{00000000-0005-0000-0000-0000D6A50000}"/>
    <cellStyle name="Separador de milhares 2 2 8 3 5" xfId="15971" xr:uid="{00000000-0005-0000-0000-0000D7A50000}"/>
    <cellStyle name="Separador de milhares 2 2 8 3 5 2" xfId="15972" xr:uid="{00000000-0005-0000-0000-0000D8A50000}"/>
    <cellStyle name="Separador de milhares 2 2 8 3 6" xfId="15973" xr:uid="{00000000-0005-0000-0000-0000D9A50000}"/>
    <cellStyle name="Separador de milhares 2 2 8 3 6 2" xfId="15974" xr:uid="{00000000-0005-0000-0000-0000DAA50000}"/>
    <cellStyle name="Separador de milhares 2 2 8 3 7" xfId="15975" xr:uid="{00000000-0005-0000-0000-0000DBA50000}"/>
    <cellStyle name="Separador de milhares 2 2 8 3 7 2" xfId="15976" xr:uid="{00000000-0005-0000-0000-0000DCA50000}"/>
    <cellStyle name="Separador de milhares 2 2 8 3 8" xfId="15977" xr:uid="{00000000-0005-0000-0000-0000DDA50000}"/>
    <cellStyle name="Separador de milhares 2 2 8 3 8 2" xfId="15978" xr:uid="{00000000-0005-0000-0000-0000DEA50000}"/>
    <cellStyle name="Separador de milhares 2 2 8 3 9" xfId="15979" xr:uid="{00000000-0005-0000-0000-0000DFA50000}"/>
    <cellStyle name="Separador de milhares 2 2 8 4" xfId="15980" xr:uid="{00000000-0005-0000-0000-0000E0A50000}"/>
    <cellStyle name="Separador de milhares 2 2 8 4 2" xfId="15981" xr:uid="{00000000-0005-0000-0000-0000E1A50000}"/>
    <cellStyle name="Separador de milhares 2 2 8 4 2 2" xfId="15982" xr:uid="{00000000-0005-0000-0000-0000E2A50000}"/>
    <cellStyle name="Separador de milhares 2 2 8 4 3" xfId="15983" xr:uid="{00000000-0005-0000-0000-0000E3A50000}"/>
    <cellStyle name="Separador de milhares 2 2 8 4 3 2" xfId="15984" xr:uid="{00000000-0005-0000-0000-0000E4A50000}"/>
    <cellStyle name="Separador de milhares 2 2 8 4 4" xfId="15985" xr:uid="{00000000-0005-0000-0000-0000E5A50000}"/>
    <cellStyle name="Separador de milhares 2 2 8 4 4 2" xfId="15986" xr:uid="{00000000-0005-0000-0000-0000E6A50000}"/>
    <cellStyle name="Separador de milhares 2 2 8 4 5" xfId="15987" xr:uid="{00000000-0005-0000-0000-0000E7A50000}"/>
    <cellStyle name="Separador de milhares 2 2 8 4 5 2" xfId="15988" xr:uid="{00000000-0005-0000-0000-0000E8A50000}"/>
    <cellStyle name="Separador de milhares 2 2 8 4 6" xfId="15989" xr:uid="{00000000-0005-0000-0000-0000E9A50000}"/>
    <cellStyle name="Separador de milhares 2 2 8 4 6 2" xfId="15990" xr:uid="{00000000-0005-0000-0000-0000EAA50000}"/>
    <cellStyle name="Separador de milhares 2 2 8 4 7" xfId="15991" xr:uid="{00000000-0005-0000-0000-0000EBA50000}"/>
    <cellStyle name="Separador de milhares 2 2 8 4 7 2" xfId="15992" xr:uid="{00000000-0005-0000-0000-0000ECA50000}"/>
    <cellStyle name="Separador de milhares 2 2 8 4 8" xfId="15993" xr:uid="{00000000-0005-0000-0000-0000EDA50000}"/>
    <cellStyle name="Separador de milhares 2 2 8 4 8 2" xfId="15994" xr:uid="{00000000-0005-0000-0000-0000EEA50000}"/>
    <cellStyle name="Separador de milhares 2 2 8 4 9" xfId="15995" xr:uid="{00000000-0005-0000-0000-0000EFA50000}"/>
    <cellStyle name="Separador de milhares 2 2 8 5" xfId="15996" xr:uid="{00000000-0005-0000-0000-0000F0A50000}"/>
    <cellStyle name="Separador de milhares 2 2 8 5 2" xfId="15997" xr:uid="{00000000-0005-0000-0000-0000F1A50000}"/>
    <cellStyle name="Separador de milhares 2 2 8 5 2 2" xfId="15998" xr:uid="{00000000-0005-0000-0000-0000F2A50000}"/>
    <cellStyle name="Separador de milhares 2 2 8 5 3" xfId="15999" xr:uid="{00000000-0005-0000-0000-0000F3A50000}"/>
    <cellStyle name="Separador de milhares 2 2 8 5 3 2" xfId="16000" xr:uid="{00000000-0005-0000-0000-0000F4A50000}"/>
    <cellStyle name="Separador de milhares 2 2 8 5 4" xfId="16001" xr:uid="{00000000-0005-0000-0000-0000F5A50000}"/>
    <cellStyle name="Separador de milhares 2 2 8 5 4 2" xfId="16002" xr:uid="{00000000-0005-0000-0000-0000F6A50000}"/>
    <cellStyle name="Separador de milhares 2 2 8 5 5" xfId="16003" xr:uid="{00000000-0005-0000-0000-0000F7A50000}"/>
    <cellStyle name="Separador de milhares 2 2 8 5 5 2" xfId="16004" xr:uid="{00000000-0005-0000-0000-0000F8A50000}"/>
    <cellStyle name="Separador de milhares 2 2 8 5 6" xfId="16005" xr:uid="{00000000-0005-0000-0000-0000F9A50000}"/>
    <cellStyle name="Separador de milhares 2 2 8 5 6 2" xfId="16006" xr:uid="{00000000-0005-0000-0000-0000FAA50000}"/>
    <cellStyle name="Separador de milhares 2 2 8 5 7" xfId="16007" xr:uid="{00000000-0005-0000-0000-0000FBA50000}"/>
    <cellStyle name="Separador de milhares 2 2 8 5 7 2" xfId="16008" xr:uid="{00000000-0005-0000-0000-0000FCA50000}"/>
    <cellStyle name="Separador de milhares 2 2 8 5 8" xfId="16009" xr:uid="{00000000-0005-0000-0000-0000FDA50000}"/>
    <cellStyle name="Separador de milhares 2 2 8 5 8 2" xfId="16010" xr:uid="{00000000-0005-0000-0000-0000FEA50000}"/>
    <cellStyle name="Separador de milhares 2 2 8 5 9" xfId="16011" xr:uid="{00000000-0005-0000-0000-0000FFA50000}"/>
    <cellStyle name="Separador de milhares 2 2 8 6" xfId="16012" xr:uid="{00000000-0005-0000-0000-000000A60000}"/>
    <cellStyle name="Separador de milhares 2 2 8 6 2" xfId="16013" xr:uid="{00000000-0005-0000-0000-000001A60000}"/>
    <cellStyle name="Separador de milhares 2 2 8 6 2 2" xfId="16014" xr:uid="{00000000-0005-0000-0000-000002A60000}"/>
    <cellStyle name="Separador de milhares 2 2 8 6 3" xfId="16015" xr:uid="{00000000-0005-0000-0000-000003A60000}"/>
    <cellStyle name="Separador de milhares 2 2 8 6 3 2" xfId="16016" xr:uid="{00000000-0005-0000-0000-000004A60000}"/>
    <cellStyle name="Separador de milhares 2 2 8 6 4" xfId="16017" xr:uid="{00000000-0005-0000-0000-000005A60000}"/>
    <cellStyle name="Separador de milhares 2 2 8 6 4 2" xfId="16018" xr:uid="{00000000-0005-0000-0000-000006A60000}"/>
    <cellStyle name="Separador de milhares 2 2 8 6 5" xfId="16019" xr:uid="{00000000-0005-0000-0000-000007A60000}"/>
    <cellStyle name="Separador de milhares 2 2 8 6 5 2" xfId="16020" xr:uid="{00000000-0005-0000-0000-000008A60000}"/>
    <cellStyle name="Separador de milhares 2 2 8 6 6" xfId="16021" xr:uid="{00000000-0005-0000-0000-000009A60000}"/>
    <cellStyle name="Separador de milhares 2 2 8 6 6 2" xfId="16022" xr:uid="{00000000-0005-0000-0000-00000AA60000}"/>
    <cellStyle name="Separador de milhares 2 2 8 6 7" xfId="16023" xr:uid="{00000000-0005-0000-0000-00000BA60000}"/>
    <cellStyle name="Separador de milhares 2 2 8 6 7 2" xfId="16024" xr:uid="{00000000-0005-0000-0000-00000CA60000}"/>
    <cellStyle name="Separador de milhares 2 2 8 6 8" xfId="16025" xr:uid="{00000000-0005-0000-0000-00000DA60000}"/>
    <cellStyle name="Separador de milhares 2 2 8 6 8 2" xfId="16026" xr:uid="{00000000-0005-0000-0000-00000EA60000}"/>
    <cellStyle name="Separador de milhares 2 2 8 6 9" xfId="16027" xr:uid="{00000000-0005-0000-0000-00000FA60000}"/>
    <cellStyle name="Separador de milhares 2 2 8 7" xfId="16028" xr:uid="{00000000-0005-0000-0000-000010A60000}"/>
    <cellStyle name="Separador de milhares 2 2 8 7 2" xfId="16029" xr:uid="{00000000-0005-0000-0000-000011A60000}"/>
    <cellStyle name="Separador de milhares 2 2 8 7 2 2" xfId="16030" xr:uid="{00000000-0005-0000-0000-000012A60000}"/>
    <cellStyle name="Separador de milhares 2 2 8 7 3" xfId="16031" xr:uid="{00000000-0005-0000-0000-000013A60000}"/>
    <cellStyle name="Separador de milhares 2 2 8 7 3 2" xfId="16032" xr:uid="{00000000-0005-0000-0000-000014A60000}"/>
    <cellStyle name="Separador de milhares 2 2 8 7 4" xfId="16033" xr:uid="{00000000-0005-0000-0000-000015A60000}"/>
    <cellStyle name="Separador de milhares 2 2 8 7 4 2" xfId="16034" xr:uid="{00000000-0005-0000-0000-000016A60000}"/>
    <cellStyle name="Separador de milhares 2 2 8 7 5" xfId="16035" xr:uid="{00000000-0005-0000-0000-000017A60000}"/>
    <cellStyle name="Separador de milhares 2 2 8 7 5 2" xfId="16036" xr:uid="{00000000-0005-0000-0000-000018A60000}"/>
    <cellStyle name="Separador de milhares 2 2 8 7 6" xfId="16037" xr:uid="{00000000-0005-0000-0000-000019A60000}"/>
    <cellStyle name="Separador de milhares 2 2 8 7 6 2" xfId="16038" xr:uid="{00000000-0005-0000-0000-00001AA60000}"/>
    <cellStyle name="Separador de milhares 2 2 8 7 7" xfId="16039" xr:uid="{00000000-0005-0000-0000-00001BA60000}"/>
    <cellStyle name="Separador de milhares 2 2 8 7 7 2" xfId="16040" xr:uid="{00000000-0005-0000-0000-00001CA60000}"/>
    <cellStyle name="Separador de milhares 2 2 8 7 8" xfId="16041" xr:uid="{00000000-0005-0000-0000-00001DA60000}"/>
    <cellStyle name="Separador de milhares 2 2 8 7 8 2" xfId="16042" xr:uid="{00000000-0005-0000-0000-00001EA60000}"/>
    <cellStyle name="Separador de milhares 2 2 8 7 9" xfId="16043" xr:uid="{00000000-0005-0000-0000-00001FA60000}"/>
    <cellStyle name="Separador de milhares 2 2 8 8" xfId="16044" xr:uid="{00000000-0005-0000-0000-000020A60000}"/>
    <cellStyle name="Separador de milhares 2 2 8 8 2" xfId="16045" xr:uid="{00000000-0005-0000-0000-000021A60000}"/>
    <cellStyle name="Separador de milhares 2 2 8 8 2 2" xfId="16046" xr:uid="{00000000-0005-0000-0000-000022A60000}"/>
    <cellStyle name="Separador de milhares 2 2 8 8 3" xfId="16047" xr:uid="{00000000-0005-0000-0000-000023A60000}"/>
    <cellStyle name="Separador de milhares 2 2 8 8 3 2" xfId="16048" xr:uid="{00000000-0005-0000-0000-000024A60000}"/>
    <cellStyle name="Separador de milhares 2 2 8 8 4" xfId="16049" xr:uid="{00000000-0005-0000-0000-000025A60000}"/>
    <cellStyle name="Separador de milhares 2 2 8 8 4 2" xfId="16050" xr:uid="{00000000-0005-0000-0000-000026A60000}"/>
    <cellStyle name="Separador de milhares 2 2 8 8 5" xfId="16051" xr:uid="{00000000-0005-0000-0000-000027A60000}"/>
    <cellStyle name="Separador de milhares 2 2 8 8 5 2" xfId="16052" xr:uid="{00000000-0005-0000-0000-000028A60000}"/>
    <cellStyle name="Separador de milhares 2 2 8 8 6" xfId="16053" xr:uid="{00000000-0005-0000-0000-000029A60000}"/>
    <cellStyle name="Separador de milhares 2 2 8 8 6 2" xfId="16054" xr:uid="{00000000-0005-0000-0000-00002AA60000}"/>
    <cellStyle name="Separador de milhares 2 2 8 8 7" xfId="16055" xr:uid="{00000000-0005-0000-0000-00002BA60000}"/>
    <cellStyle name="Separador de milhares 2 2 8 8 7 2" xfId="16056" xr:uid="{00000000-0005-0000-0000-00002CA60000}"/>
    <cellStyle name="Separador de milhares 2 2 8 8 8" xfId="16057" xr:uid="{00000000-0005-0000-0000-00002DA60000}"/>
    <cellStyle name="Separador de milhares 2 2 8 8 8 2" xfId="16058" xr:uid="{00000000-0005-0000-0000-00002EA60000}"/>
    <cellStyle name="Separador de milhares 2 2 8 8 9" xfId="16059" xr:uid="{00000000-0005-0000-0000-00002FA60000}"/>
    <cellStyle name="Separador de milhares 2 2 8 9" xfId="16060" xr:uid="{00000000-0005-0000-0000-000030A60000}"/>
    <cellStyle name="Separador de milhares 2 2 8 9 2" xfId="16061" xr:uid="{00000000-0005-0000-0000-000031A60000}"/>
    <cellStyle name="Separador de milhares 2 2 8 9 2 2" xfId="16062" xr:uid="{00000000-0005-0000-0000-000032A60000}"/>
    <cellStyle name="Separador de milhares 2 2 8 9 3" xfId="16063" xr:uid="{00000000-0005-0000-0000-000033A60000}"/>
    <cellStyle name="Separador de milhares 2 2 8 9 3 2" xfId="16064" xr:uid="{00000000-0005-0000-0000-000034A60000}"/>
    <cellStyle name="Separador de milhares 2 2 8 9 4" xfId="16065" xr:uid="{00000000-0005-0000-0000-000035A60000}"/>
    <cellStyle name="Separador de milhares 2 2 8 9 4 2" xfId="16066" xr:uid="{00000000-0005-0000-0000-000036A60000}"/>
    <cellStyle name="Separador de milhares 2 2 8 9 5" xfId="16067" xr:uid="{00000000-0005-0000-0000-000037A60000}"/>
    <cellStyle name="Separador de milhares 2 2 8 9 5 2" xfId="16068" xr:uid="{00000000-0005-0000-0000-000038A60000}"/>
    <cellStyle name="Separador de milhares 2 2 8 9 6" xfId="16069" xr:uid="{00000000-0005-0000-0000-000039A60000}"/>
    <cellStyle name="Separador de milhares 2 2 8 9 6 2" xfId="16070" xr:uid="{00000000-0005-0000-0000-00003AA60000}"/>
    <cellStyle name="Separador de milhares 2 2 8 9 7" xfId="16071" xr:uid="{00000000-0005-0000-0000-00003BA60000}"/>
    <cellStyle name="Separador de milhares 2 2 8 9 7 2" xfId="16072" xr:uid="{00000000-0005-0000-0000-00003CA60000}"/>
    <cellStyle name="Separador de milhares 2 2 8 9 8" xfId="16073" xr:uid="{00000000-0005-0000-0000-00003DA60000}"/>
    <cellStyle name="Separador de milhares 2 2 8 9 8 2" xfId="16074" xr:uid="{00000000-0005-0000-0000-00003EA60000}"/>
    <cellStyle name="Separador de milhares 2 2 8 9 9" xfId="16075" xr:uid="{00000000-0005-0000-0000-00003FA60000}"/>
    <cellStyle name="Separador de milhares 2 2 9" xfId="110" xr:uid="{00000000-0005-0000-0000-000040A60000}"/>
    <cellStyle name="Separador de milhares 2 2 9 10" xfId="16076" xr:uid="{00000000-0005-0000-0000-000041A60000}"/>
    <cellStyle name="Separador de milhares 2 2 9 10 2" xfId="16077" xr:uid="{00000000-0005-0000-0000-000042A60000}"/>
    <cellStyle name="Separador de milhares 2 2 9 10 2 2" xfId="16078" xr:uid="{00000000-0005-0000-0000-000043A60000}"/>
    <cellStyle name="Separador de milhares 2 2 9 10 3" xfId="16079" xr:uid="{00000000-0005-0000-0000-000044A60000}"/>
    <cellStyle name="Separador de milhares 2 2 9 10 3 2" xfId="16080" xr:uid="{00000000-0005-0000-0000-000045A60000}"/>
    <cellStyle name="Separador de milhares 2 2 9 10 4" xfId="16081" xr:uid="{00000000-0005-0000-0000-000046A60000}"/>
    <cellStyle name="Separador de milhares 2 2 9 10 4 2" xfId="16082" xr:uid="{00000000-0005-0000-0000-000047A60000}"/>
    <cellStyle name="Separador de milhares 2 2 9 10 5" xfId="16083" xr:uid="{00000000-0005-0000-0000-000048A60000}"/>
    <cellStyle name="Separador de milhares 2 2 9 10 5 2" xfId="16084" xr:uid="{00000000-0005-0000-0000-000049A60000}"/>
    <cellStyle name="Separador de milhares 2 2 9 10 6" xfId="16085" xr:uid="{00000000-0005-0000-0000-00004AA60000}"/>
    <cellStyle name="Separador de milhares 2 2 9 10 6 2" xfId="16086" xr:uid="{00000000-0005-0000-0000-00004BA60000}"/>
    <cellStyle name="Separador de milhares 2 2 9 10 7" xfId="16087" xr:uid="{00000000-0005-0000-0000-00004CA60000}"/>
    <cellStyle name="Separador de milhares 2 2 9 10 7 2" xfId="16088" xr:uid="{00000000-0005-0000-0000-00004DA60000}"/>
    <cellStyle name="Separador de milhares 2 2 9 10 8" xfId="16089" xr:uid="{00000000-0005-0000-0000-00004EA60000}"/>
    <cellStyle name="Separador de milhares 2 2 9 10 8 2" xfId="16090" xr:uid="{00000000-0005-0000-0000-00004FA60000}"/>
    <cellStyle name="Separador de milhares 2 2 9 10 9" xfId="16091" xr:uid="{00000000-0005-0000-0000-000050A60000}"/>
    <cellStyle name="Separador de milhares 2 2 9 11" xfId="16092" xr:uid="{00000000-0005-0000-0000-000051A60000}"/>
    <cellStyle name="Separador de milhares 2 2 9 12" xfId="2627" xr:uid="{00000000-0005-0000-0000-000052A60000}"/>
    <cellStyle name="Separador de milhares 2 2 9 2" xfId="3178" xr:uid="{00000000-0005-0000-0000-000053A60000}"/>
    <cellStyle name="Separador de milhares 2 2 9 2 2" xfId="16093" xr:uid="{00000000-0005-0000-0000-000054A60000}"/>
    <cellStyle name="Separador de milhares 2 2 9 2 2 2" xfId="16094" xr:uid="{00000000-0005-0000-0000-000055A60000}"/>
    <cellStyle name="Separador de milhares 2 2 9 2 3" xfId="16095" xr:uid="{00000000-0005-0000-0000-000056A60000}"/>
    <cellStyle name="Separador de milhares 2 2 9 2 3 2" xfId="16096" xr:uid="{00000000-0005-0000-0000-000057A60000}"/>
    <cellStyle name="Separador de milhares 2 2 9 2 4" xfId="16097" xr:uid="{00000000-0005-0000-0000-000058A60000}"/>
    <cellStyle name="Separador de milhares 2 2 9 2 4 2" xfId="16098" xr:uid="{00000000-0005-0000-0000-000059A60000}"/>
    <cellStyle name="Separador de milhares 2 2 9 2 5" xfId="16099" xr:uid="{00000000-0005-0000-0000-00005AA60000}"/>
    <cellStyle name="Separador de milhares 2 2 9 2 5 2" xfId="16100" xr:uid="{00000000-0005-0000-0000-00005BA60000}"/>
    <cellStyle name="Separador de milhares 2 2 9 2 6" xfId="16101" xr:uid="{00000000-0005-0000-0000-00005CA60000}"/>
    <cellStyle name="Separador de milhares 2 2 9 2 6 2" xfId="16102" xr:uid="{00000000-0005-0000-0000-00005DA60000}"/>
    <cellStyle name="Separador de milhares 2 2 9 2 7" xfId="16103" xr:uid="{00000000-0005-0000-0000-00005EA60000}"/>
    <cellStyle name="Separador de milhares 2 2 9 2 7 2" xfId="16104" xr:uid="{00000000-0005-0000-0000-00005FA60000}"/>
    <cellStyle name="Separador de milhares 2 2 9 2 8" xfId="16105" xr:uid="{00000000-0005-0000-0000-000060A60000}"/>
    <cellStyle name="Separador de milhares 2 2 9 2 8 2" xfId="16106" xr:uid="{00000000-0005-0000-0000-000061A60000}"/>
    <cellStyle name="Separador de milhares 2 2 9 2 9" xfId="16107" xr:uid="{00000000-0005-0000-0000-000062A60000}"/>
    <cellStyle name="Separador de milhares 2 2 9 3" xfId="16108" xr:uid="{00000000-0005-0000-0000-000063A60000}"/>
    <cellStyle name="Separador de milhares 2 2 9 3 2" xfId="16109" xr:uid="{00000000-0005-0000-0000-000064A60000}"/>
    <cellStyle name="Separador de milhares 2 2 9 3 2 2" xfId="16110" xr:uid="{00000000-0005-0000-0000-000065A60000}"/>
    <cellStyle name="Separador de milhares 2 2 9 3 3" xfId="16111" xr:uid="{00000000-0005-0000-0000-000066A60000}"/>
    <cellStyle name="Separador de milhares 2 2 9 3 3 2" xfId="16112" xr:uid="{00000000-0005-0000-0000-000067A60000}"/>
    <cellStyle name="Separador de milhares 2 2 9 3 4" xfId="16113" xr:uid="{00000000-0005-0000-0000-000068A60000}"/>
    <cellStyle name="Separador de milhares 2 2 9 3 4 2" xfId="16114" xr:uid="{00000000-0005-0000-0000-000069A60000}"/>
    <cellStyle name="Separador de milhares 2 2 9 3 5" xfId="16115" xr:uid="{00000000-0005-0000-0000-00006AA60000}"/>
    <cellStyle name="Separador de milhares 2 2 9 3 5 2" xfId="16116" xr:uid="{00000000-0005-0000-0000-00006BA60000}"/>
    <cellStyle name="Separador de milhares 2 2 9 3 6" xfId="16117" xr:uid="{00000000-0005-0000-0000-00006CA60000}"/>
    <cellStyle name="Separador de milhares 2 2 9 3 6 2" xfId="16118" xr:uid="{00000000-0005-0000-0000-00006DA60000}"/>
    <cellStyle name="Separador de milhares 2 2 9 3 7" xfId="16119" xr:uid="{00000000-0005-0000-0000-00006EA60000}"/>
    <cellStyle name="Separador de milhares 2 2 9 3 7 2" xfId="16120" xr:uid="{00000000-0005-0000-0000-00006FA60000}"/>
    <cellStyle name="Separador de milhares 2 2 9 3 8" xfId="16121" xr:uid="{00000000-0005-0000-0000-000070A60000}"/>
    <cellStyle name="Separador de milhares 2 2 9 3 8 2" xfId="16122" xr:uid="{00000000-0005-0000-0000-000071A60000}"/>
    <cellStyle name="Separador de milhares 2 2 9 3 9" xfId="16123" xr:uid="{00000000-0005-0000-0000-000072A60000}"/>
    <cellStyle name="Separador de milhares 2 2 9 4" xfId="16124" xr:uid="{00000000-0005-0000-0000-000073A60000}"/>
    <cellStyle name="Separador de milhares 2 2 9 4 2" xfId="16125" xr:uid="{00000000-0005-0000-0000-000074A60000}"/>
    <cellStyle name="Separador de milhares 2 2 9 4 2 2" xfId="16126" xr:uid="{00000000-0005-0000-0000-000075A60000}"/>
    <cellStyle name="Separador de milhares 2 2 9 4 3" xfId="16127" xr:uid="{00000000-0005-0000-0000-000076A60000}"/>
    <cellStyle name="Separador de milhares 2 2 9 4 3 2" xfId="16128" xr:uid="{00000000-0005-0000-0000-000077A60000}"/>
    <cellStyle name="Separador de milhares 2 2 9 4 4" xfId="16129" xr:uid="{00000000-0005-0000-0000-000078A60000}"/>
    <cellStyle name="Separador de milhares 2 2 9 4 4 2" xfId="16130" xr:uid="{00000000-0005-0000-0000-000079A60000}"/>
    <cellStyle name="Separador de milhares 2 2 9 4 5" xfId="16131" xr:uid="{00000000-0005-0000-0000-00007AA60000}"/>
    <cellStyle name="Separador de milhares 2 2 9 4 5 2" xfId="16132" xr:uid="{00000000-0005-0000-0000-00007BA60000}"/>
    <cellStyle name="Separador de milhares 2 2 9 4 6" xfId="16133" xr:uid="{00000000-0005-0000-0000-00007CA60000}"/>
    <cellStyle name="Separador de milhares 2 2 9 4 6 2" xfId="16134" xr:uid="{00000000-0005-0000-0000-00007DA60000}"/>
    <cellStyle name="Separador de milhares 2 2 9 4 7" xfId="16135" xr:uid="{00000000-0005-0000-0000-00007EA60000}"/>
    <cellStyle name="Separador de milhares 2 2 9 4 7 2" xfId="16136" xr:uid="{00000000-0005-0000-0000-00007FA60000}"/>
    <cellStyle name="Separador de milhares 2 2 9 4 8" xfId="16137" xr:uid="{00000000-0005-0000-0000-000080A60000}"/>
    <cellStyle name="Separador de milhares 2 2 9 4 8 2" xfId="16138" xr:uid="{00000000-0005-0000-0000-000081A60000}"/>
    <cellStyle name="Separador de milhares 2 2 9 4 9" xfId="16139" xr:uid="{00000000-0005-0000-0000-000082A60000}"/>
    <cellStyle name="Separador de milhares 2 2 9 5" xfId="16140" xr:uid="{00000000-0005-0000-0000-000083A60000}"/>
    <cellStyle name="Separador de milhares 2 2 9 5 2" xfId="16141" xr:uid="{00000000-0005-0000-0000-000084A60000}"/>
    <cellStyle name="Separador de milhares 2 2 9 5 2 2" xfId="16142" xr:uid="{00000000-0005-0000-0000-000085A60000}"/>
    <cellStyle name="Separador de milhares 2 2 9 5 3" xfId="16143" xr:uid="{00000000-0005-0000-0000-000086A60000}"/>
    <cellStyle name="Separador de milhares 2 2 9 5 3 2" xfId="16144" xr:uid="{00000000-0005-0000-0000-000087A60000}"/>
    <cellStyle name="Separador de milhares 2 2 9 5 4" xfId="16145" xr:uid="{00000000-0005-0000-0000-000088A60000}"/>
    <cellStyle name="Separador de milhares 2 2 9 5 4 2" xfId="16146" xr:uid="{00000000-0005-0000-0000-000089A60000}"/>
    <cellStyle name="Separador de milhares 2 2 9 5 5" xfId="16147" xr:uid="{00000000-0005-0000-0000-00008AA60000}"/>
    <cellStyle name="Separador de milhares 2 2 9 5 5 2" xfId="16148" xr:uid="{00000000-0005-0000-0000-00008BA60000}"/>
    <cellStyle name="Separador de milhares 2 2 9 5 6" xfId="16149" xr:uid="{00000000-0005-0000-0000-00008CA60000}"/>
    <cellStyle name="Separador de milhares 2 2 9 5 6 2" xfId="16150" xr:uid="{00000000-0005-0000-0000-00008DA60000}"/>
    <cellStyle name="Separador de milhares 2 2 9 5 7" xfId="16151" xr:uid="{00000000-0005-0000-0000-00008EA60000}"/>
    <cellStyle name="Separador de milhares 2 2 9 5 7 2" xfId="16152" xr:uid="{00000000-0005-0000-0000-00008FA60000}"/>
    <cellStyle name="Separador de milhares 2 2 9 5 8" xfId="16153" xr:uid="{00000000-0005-0000-0000-000090A60000}"/>
    <cellStyle name="Separador de milhares 2 2 9 5 8 2" xfId="16154" xr:uid="{00000000-0005-0000-0000-000091A60000}"/>
    <cellStyle name="Separador de milhares 2 2 9 5 9" xfId="16155" xr:uid="{00000000-0005-0000-0000-000092A60000}"/>
    <cellStyle name="Separador de milhares 2 2 9 6" xfId="16156" xr:uid="{00000000-0005-0000-0000-000093A60000}"/>
    <cellStyle name="Separador de milhares 2 2 9 6 2" xfId="16157" xr:uid="{00000000-0005-0000-0000-000094A60000}"/>
    <cellStyle name="Separador de milhares 2 2 9 6 2 2" xfId="16158" xr:uid="{00000000-0005-0000-0000-000095A60000}"/>
    <cellStyle name="Separador de milhares 2 2 9 6 3" xfId="16159" xr:uid="{00000000-0005-0000-0000-000096A60000}"/>
    <cellStyle name="Separador de milhares 2 2 9 6 3 2" xfId="16160" xr:uid="{00000000-0005-0000-0000-000097A60000}"/>
    <cellStyle name="Separador de milhares 2 2 9 6 4" xfId="16161" xr:uid="{00000000-0005-0000-0000-000098A60000}"/>
    <cellStyle name="Separador de milhares 2 2 9 6 4 2" xfId="16162" xr:uid="{00000000-0005-0000-0000-000099A60000}"/>
    <cellStyle name="Separador de milhares 2 2 9 6 5" xfId="16163" xr:uid="{00000000-0005-0000-0000-00009AA60000}"/>
    <cellStyle name="Separador de milhares 2 2 9 6 5 2" xfId="16164" xr:uid="{00000000-0005-0000-0000-00009BA60000}"/>
    <cellStyle name="Separador de milhares 2 2 9 6 6" xfId="16165" xr:uid="{00000000-0005-0000-0000-00009CA60000}"/>
    <cellStyle name="Separador de milhares 2 2 9 6 6 2" xfId="16166" xr:uid="{00000000-0005-0000-0000-00009DA60000}"/>
    <cellStyle name="Separador de milhares 2 2 9 6 7" xfId="16167" xr:uid="{00000000-0005-0000-0000-00009EA60000}"/>
    <cellStyle name="Separador de milhares 2 2 9 6 7 2" xfId="16168" xr:uid="{00000000-0005-0000-0000-00009FA60000}"/>
    <cellStyle name="Separador de milhares 2 2 9 6 8" xfId="16169" xr:uid="{00000000-0005-0000-0000-0000A0A60000}"/>
    <cellStyle name="Separador de milhares 2 2 9 6 8 2" xfId="16170" xr:uid="{00000000-0005-0000-0000-0000A1A60000}"/>
    <cellStyle name="Separador de milhares 2 2 9 6 9" xfId="16171" xr:uid="{00000000-0005-0000-0000-0000A2A60000}"/>
    <cellStyle name="Separador de milhares 2 2 9 7" xfId="16172" xr:uid="{00000000-0005-0000-0000-0000A3A60000}"/>
    <cellStyle name="Separador de milhares 2 2 9 7 2" xfId="16173" xr:uid="{00000000-0005-0000-0000-0000A4A60000}"/>
    <cellStyle name="Separador de milhares 2 2 9 7 2 2" xfId="16174" xr:uid="{00000000-0005-0000-0000-0000A5A60000}"/>
    <cellStyle name="Separador de milhares 2 2 9 7 3" xfId="16175" xr:uid="{00000000-0005-0000-0000-0000A6A60000}"/>
    <cellStyle name="Separador de milhares 2 2 9 7 3 2" xfId="16176" xr:uid="{00000000-0005-0000-0000-0000A7A60000}"/>
    <cellStyle name="Separador de milhares 2 2 9 7 4" xfId="16177" xr:uid="{00000000-0005-0000-0000-0000A8A60000}"/>
    <cellStyle name="Separador de milhares 2 2 9 7 4 2" xfId="16178" xr:uid="{00000000-0005-0000-0000-0000A9A60000}"/>
    <cellStyle name="Separador de milhares 2 2 9 7 5" xfId="16179" xr:uid="{00000000-0005-0000-0000-0000AAA60000}"/>
    <cellStyle name="Separador de milhares 2 2 9 7 5 2" xfId="16180" xr:uid="{00000000-0005-0000-0000-0000ABA60000}"/>
    <cellStyle name="Separador de milhares 2 2 9 7 6" xfId="16181" xr:uid="{00000000-0005-0000-0000-0000ACA60000}"/>
    <cellStyle name="Separador de milhares 2 2 9 7 6 2" xfId="16182" xr:uid="{00000000-0005-0000-0000-0000ADA60000}"/>
    <cellStyle name="Separador de milhares 2 2 9 7 7" xfId="16183" xr:uid="{00000000-0005-0000-0000-0000AEA60000}"/>
    <cellStyle name="Separador de milhares 2 2 9 7 7 2" xfId="16184" xr:uid="{00000000-0005-0000-0000-0000AFA60000}"/>
    <cellStyle name="Separador de milhares 2 2 9 7 8" xfId="16185" xr:uid="{00000000-0005-0000-0000-0000B0A60000}"/>
    <cellStyle name="Separador de milhares 2 2 9 7 8 2" xfId="16186" xr:uid="{00000000-0005-0000-0000-0000B1A60000}"/>
    <cellStyle name="Separador de milhares 2 2 9 7 9" xfId="16187" xr:uid="{00000000-0005-0000-0000-0000B2A60000}"/>
    <cellStyle name="Separador de milhares 2 2 9 8" xfId="16188" xr:uid="{00000000-0005-0000-0000-0000B3A60000}"/>
    <cellStyle name="Separador de milhares 2 2 9 8 2" xfId="16189" xr:uid="{00000000-0005-0000-0000-0000B4A60000}"/>
    <cellStyle name="Separador de milhares 2 2 9 8 2 2" xfId="16190" xr:uid="{00000000-0005-0000-0000-0000B5A60000}"/>
    <cellStyle name="Separador de milhares 2 2 9 8 3" xfId="16191" xr:uid="{00000000-0005-0000-0000-0000B6A60000}"/>
    <cellStyle name="Separador de milhares 2 2 9 8 3 2" xfId="16192" xr:uid="{00000000-0005-0000-0000-0000B7A60000}"/>
    <cellStyle name="Separador de milhares 2 2 9 8 4" xfId="16193" xr:uid="{00000000-0005-0000-0000-0000B8A60000}"/>
    <cellStyle name="Separador de milhares 2 2 9 8 4 2" xfId="16194" xr:uid="{00000000-0005-0000-0000-0000B9A60000}"/>
    <cellStyle name="Separador de milhares 2 2 9 8 5" xfId="16195" xr:uid="{00000000-0005-0000-0000-0000BAA60000}"/>
    <cellStyle name="Separador de milhares 2 2 9 8 5 2" xfId="16196" xr:uid="{00000000-0005-0000-0000-0000BBA60000}"/>
    <cellStyle name="Separador de milhares 2 2 9 8 6" xfId="16197" xr:uid="{00000000-0005-0000-0000-0000BCA60000}"/>
    <cellStyle name="Separador de milhares 2 2 9 8 6 2" xfId="16198" xr:uid="{00000000-0005-0000-0000-0000BDA60000}"/>
    <cellStyle name="Separador de milhares 2 2 9 8 7" xfId="16199" xr:uid="{00000000-0005-0000-0000-0000BEA60000}"/>
    <cellStyle name="Separador de milhares 2 2 9 8 7 2" xfId="16200" xr:uid="{00000000-0005-0000-0000-0000BFA60000}"/>
    <cellStyle name="Separador de milhares 2 2 9 8 8" xfId="16201" xr:uid="{00000000-0005-0000-0000-0000C0A60000}"/>
    <cellStyle name="Separador de milhares 2 2 9 8 8 2" xfId="16202" xr:uid="{00000000-0005-0000-0000-0000C1A60000}"/>
    <cellStyle name="Separador de milhares 2 2 9 8 9" xfId="16203" xr:uid="{00000000-0005-0000-0000-0000C2A60000}"/>
    <cellStyle name="Separador de milhares 2 2 9 9" xfId="16204" xr:uid="{00000000-0005-0000-0000-0000C3A60000}"/>
    <cellStyle name="Separador de milhares 2 2 9 9 2" xfId="16205" xr:uid="{00000000-0005-0000-0000-0000C4A60000}"/>
    <cellStyle name="Separador de milhares 2 2 9 9 2 2" xfId="16206" xr:uid="{00000000-0005-0000-0000-0000C5A60000}"/>
    <cellStyle name="Separador de milhares 2 2 9 9 3" xfId="16207" xr:uid="{00000000-0005-0000-0000-0000C6A60000}"/>
    <cellStyle name="Separador de milhares 2 2 9 9 3 2" xfId="16208" xr:uid="{00000000-0005-0000-0000-0000C7A60000}"/>
    <cellStyle name="Separador de milhares 2 2 9 9 4" xfId="16209" xr:uid="{00000000-0005-0000-0000-0000C8A60000}"/>
    <cellStyle name="Separador de milhares 2 2 9 9 4 2" xfId="16210" xr:uid="{00000000-0005-0000-0000-0000C9A60000}"/>
    <cellStyle name="Separador de milhares 2 2 9 9 5" xfId="16211" xr:uid="{00000000-0005-0000-0000-0000CAA60000}"/>
    <cellStyle name="Separador de milhares 2 2 9 9 5 2" xfId="16212" xr:uid="{00000000-0005-0000-0000-0000CBA60000}"/>
    <cellStyle name="Separador de milhares 2 2 9 9 6" xfId="16213" xr:uid="{00000000-0005-0000-0000-0000CCA60000}"/>
    <cellStyle name="Separador de milhares 2 2 9 9 6 2" xfId="16214" xr:uid="{00000000-0005-0000-0000-0000CDA60000}"/>
    <cellStyle name="Separador de milhares 2 2 9 9 7" xfId="16215" xr:uid="{00000000-0005-0000-0000-0000CEA60000}"/>
    <cellStyle name="Separador de milhares 2 2 9 9 7 2" xfId="16216" xr:uid="{00000000-0005-0000-0000-0000CFA60000}"/>
    <cellStyle name="Separador de milhares 2 2 9 9 8" xfId="16217" xr:uid="{00000000-0005-0000-0000-0000D0A60000}"/>
    <cellStyle name="Separador de milhares 2 2 9 9 8 2" xfId="16218" xr:uid="{00000000-0005-0000-0000-0000D1A60000}"/>
    <cellStyle name="Separador de milhares 2 2 9 9 9" xfId="16219" xr:uid="{00000000-0005-0000-0000-0000D2A60000}"/>
    <cellStyle name="Separador de milhares 2 20" xfId="2628" xr:uid="{00000000-0005-0000-0000-0000D3A60000}"/>
    <cellStyle name="Separador de milhares 2 20 2" xfId="3179" xr:uid="{00000000-0005-0000-0000-0000D4A60000}"/>
    <cellStyle name="Separador de milhares 2 20 3" xfId="16220" xr:uid="{00000000-0005-0000-0000-0000D5A60000}"/>
    <cellStyle name="Separador de milhares 2 20 4" xfId="16221" xr:uid="{00000000-0005-0000-0000-0000D6A60000}"/>
    <cellStyle name="Separador de milhares 2 20 5" xfId="16222" xr:uid="{00000000-0005-0000-0000-0000D7A60000}"/>
    <cellStyle name="Separador de milhares 2 20 6" xfId="16223" xr:uid="{00000000-0005-0000-0000-0000D8A60000}"/>
    <cellStyle name="Separador de milhares 2 20 7" xfId="16224" xr:uid="{00000000-0005-0000-0000-0000D9A60000}"/>
    <cellStyle name="Separador de milhares 2 200" xfId="16225" xr:uid="{00000000-0005-0000-0000-0000DAA60000}"/>
    <cellStyle name="Separador de milhares 2 201" xfId="16226" xr:uid="{00000000-0005-0000-0000-0000DBA60000}"/>
    <cellStyle name="Separador de milhares 2 202" xfId="16227" xr:uid="{00000000-0005-0000-0000-0000DCA60000}"/>
    <cellStyle name="Separador de milhares 2 203" xfId="16228" xr:uid="{00000000-0005-0000-0000-0000DDA60000}"/>
    <cellStyle name="Separador de milhares 2 204" xfId="16229" xr:uid="{00000000-0005-0000-0000-0000DEA60000}"/>
    <cellStyle name="Separador de milhares 2 205" xfId="16230" xr:uid="{00000000-0005-0000-0000-0000DFA60000}"/>
    <cellStyle name="Separador de milhares 2 206" xfId="16231" xr:uid="{00000000-0005-0000-0000-0000E0A60000}"/>
    <cellStyle name="Separador de milhares 2 207" xfId="16232" xr:uid="{00000000-0005-0000-0000-0000E1A60000}"/>
    <cellStyle name="Separador de milhares 2 208" xfId="16233" xr:uid="{00000000-0005-0000-0000-0000E2A60000}"/>
    <cellStyle name="Separador de milhares 2 209" xfId="16234" xr:uid="{00000000-0005-0000-0000-0000E3A60000}"/>
    <cellStyle name="Separador de milhares 2 21" xfId="2629" xr:uid="{00000000-0005-0000-0000-0000E4A60000}"/>
    <cellStyle name="Separador de milhares 2 21 2" xfId="3180" xr:uid="{00000000-0005-0000-0000-0000E5A60000}"/>
    <cellStyle name="Separador de milhares 2 21 3" xfId="16235" xr:uid="{00000000-0005-0000-0000-0000E6A60000}"/>
    <cellStyle name="Separador de milhares 2 21 4" xfId="16236" xr:uid="{00000000-0005-0000-0000-0000E7A60000}"/>
    <cellStyle name="Separador de milhares 2 21 5" xfId="16237" xr:uid="{00000000-0005-0000-0000-0000E8A60000}"/>
    <cellStyle name="Separador de milhares 2 21 6" xfId="16238" xr:uid="{00000000-0005-0000-0000-0000E9A60000}"/>
    <cellStyle name="Separador de milhares 2 21 7" xfId="16239" xr:uid="{00000000-0005-0000-0000-0000EAA60000}"/>
    <cellStyle name="Separador de milhares 2 210" xfId="16240" xr:uid="{00000000-0005-0000-0000-0000EBA60000}"/>
    <cellStyle name="Separador de milhares 2 211" xfId="16241" xr:uid="{00000000-0005-0000-0000-0000ECA60000}"/>
    <cellStyle name="Separador de milhares 2 212" xfId="16242" xr:uid="{00000000-0005-0000-0000-0000EDA60000}"/>
    <cellStyle name="Separador de milhares 2 213" xfId="16243" xr:uid="{00000000-0005-0000-0000-0000EEA60000}"/>
    <cellStyle name="Separador de milhares 2 214" xfId="16244" xr:uid="{00000000-0005-0000-0000-0000EFA60000}"/>
    <cellStyle name="Separador de milhares 2 215" xfId="16245" xr:uid="{00000000-0005-0000-0000-0000F0A60000}"/>
    <cellStyle name="Separador de milhares 2 216" xfId="16246" xr:uid="{00000000-0005-0000-0000-0000F1A60000}"/>
    <cellStyle name="Separador de milhares 2 217" xfId="16247" xr:uid="{00000000-0005-0000-0000-0000F2A60000}"/>
    <cellStyle name="Separador de milhares 2 218" xfId="16248" xr:uid="{00000000-0005-0000-0000-0000F3A60000}"/>
    <cellStyle name="Separador de milhares 2 219" xfId="16249" xr:uid="{00000000-0005-0000-0000-0000F4A60000}"/>
    <cellStyle name="Separador de milhares 2 22" xfId="2630" xr:uid="{00000000-0005-0000-0000-0000F5A60000}"/>
    <cellStyle name="Separador de milhares 2 22 2" xfId="16250" xr:uid="{00000000-0005-0000-0000-0000F6A60000}"/>
    <cellStyle name="Separador de milhares 2 22 3" xfId="16251" xr:uid="{00000000-0005-0000-0000-0000F7A60000}"/>
    <cellStyle name="Separador de milhares 2 22 4" xfId="16252" xr:uid="{00000000-0005-0000-0000-0000F8A60000}"/>
    <cellStyle name="Separador de milhares 2 22 5" xfId="16253" xr:uid="{00000000-0005-0000-0000-0000F9A60000}"/>
    <cellStyle name="Separador de milhares 2 22 6" xfId="16254" xr:uid="{00000000-0005-0000-0000-0000FAA60000}"/>
    <cellStyle name="Separador de milhares 2 22 7" xfId="16255" xr:uid="{00000000-0005-0000-0000-0000FBA60000}"/>
    <cellStyle name="Separador de milhares 2 220" xfId="16256" xr:uid="{00000000-0005-0000-0000-0000FCA60000}"/>
    <cellStyle name="Separador de milhares 2 221" xfId="16257" xr:uid="{00000000-0005-0000-0000-0000FDA60000}"/>
    <cellStyle name="Separador de milhares 2 222" xfId="16258" xr:uid="{00000000-0005-0000-0000-0000FEA60000}"/>
    <cellStyle name="Separador de milhares 2 223" xfId="16259" xr:uid="{00000000-0005-0000-0000-0000FFA60000}"/>
    <cellStyle name="Separador de milhares 2 224" xfId="16260" xr:uid="{00000000-0005-0000-0000-000000A70000}"/>
    <cellStyle name="Separador de milhares 2 225" xfId="16261" xr:uid="{00000000-0005-0000-0000-000001A70000}"/>
    <cellStyle name="Separador de milhares 2 226" xfId="16262" xr:uid="{00000000-0005-0000-0000-000002A70000}"/>
    <cellStyle name="Separador de milhares 2 227" xfId="16263" xr:uid="{00000000-0005-0000-0000-000003A70000}"/>
    <cellStyle name="Separador de milhares 2 228" xfId="16264" xr:uid="{00000000-0005-0000-0000-000004A70000}"/>
    <cellStyle name="Separador de milhares 2 229" xfId="16265" xr:uid="{00000000-0005-0000-0000-000005A70000}"/>
    <cellStyle name="Separador de milhares 2 23" xfId="2631" xr:uid="{00000000-0005-0000-0000-000006A70000}"/>
    <cellStyle name="Separador de milhares 2 23 2" xfId="16266" xr:uid="{00000000-0005-0000-0000-000007A70000}"/>
    <cellStyle name="Separador de milhares 2 23 3" xfId="16267" xr:uid="{00000000-0005-0000-0000-000008A70000}"/>
    <cellStyle name="Separador de milhares 2 23 4" xfId="16268" xr:uid="{00000000-0005-0000-0000-000009A70000}"/>
    <cellStyle name="Separador de milhares 2 23 5" xfId="16269" xr:uid="{00000000-0005-0000-0000-00000AA70000}"/>
    <cellStyle name="Separador de milhares 2 23 6" xfId="16270" xr:uid="{00000000-0005-0000-0000-00000BA70000}"/>
    <cellStyle name="Separador de milhares 2 23 7" xfId="16271" xr:uid="{00000000-0005-0000-0000-00000CA70000}"/>
    <cellStyle name="Separador de milhares 2 230" xfId="16272" xr:uid="{00000000-0005-0000-0000-00000DA70000}"/>
    <cellStyle name="Separador de milhares 2 231" xfId="16273" xr:uid="{00000000-0005-0000-0000-00000EA70000}"/>
    <cellStyle name="Separador de milhares 2 232" xfId="16274" xr:uid="{00000000-0005-0000-0000-00000FA70000}"/>
    <cellStyle name="Separador de milhares 2 233" xfId="16275" xr:uid="{00000000-0005-0000-0000-000010A70000}"/>
    <cellStyle name="Separador de milhares 2 234" xfId="16276" xr:uid="{00000000-0005-0000-0000-000011A70000}"/>
    <cellStyle name="Separador de milhares 2 235" xfId="16277" xr:uid="{00000000-0005-0000-0000-000012A70000}"/>
    <cellStyle name="Separador de milhares 2 236" xfId="16278" xr:uid="{00000000-0005-0000-0000-000013A70000}"/>
    <cellStyle name="Separador de milhares 2 237" xfId="16279" xr:uid="{00000000-0005-0000-0000-000014A70000}"/>
    <cellStyle name="Separador de milhares 2 238" xfId="16280" xr:uid="{00000000-0005-0000-0000-000015A70000}"/>
    <cellStyle name="Separador de milhares 2 238 2" xfId="16281" xr:uid="{00000000-0005-0000-0000-000016A70000}"/>
    <cellStyle name="Separador de milhares 2 238 2 2" xfId="16282" xr:uid="{00000000-0005-0000-0000-000017A70000}"/>
    <cellStyle name="Separador de milhares 2 238 3" xfId="16283" xr:uid="{00000000-0005-0000-0000-000018A70000}"/>
    <cellStyle name="Separador de milhares 2 238 4" xfId="16284" xr:uid="{00000000-0005-0000-0000-000019A70000}"/>
    <cellStyle name="Separador de milhares 2 239" xfId="16285" xr:uid="{00000000-0005-0000-0000-00001AA70000}"/>
    <cellStyle name="Separador de milhares 2 24" xfId="2632" xr:uid="{00000000-0005-0000-0000-00001BA70000}"/>
    <cellStyle name="Separador de milhares 2 24 2" xfId="16286" xr:uid="{00000000-0005-0000-0000-00001CA70000}"/>
    <cellStyle name="Separador de milhares 2 24 3" xfId="16287" xr:uid="{00000000-0005-0000-0000-00001DA70000}"/>
    <cellStyle name="Separador de milhares 2 24 4" xfId="16288" xr:uid="{00000000-0005-0000-0000-00001EA70000}"/>
    <cellStyle name="Separador de milhares 2 24 5" xfId="16289" xr:uid="{00000000-0005-0000-0000-00001FA70000}"/>
    <cellStyle name="Separador de milhares 2 24 6" xfId="16290" xr:uid="{00000000-0005-0000-0000-000020A70000}"/>
    <cellStyle name="Separador de milhares 2 24 7" xfId="16291" xr:uid="{00000000-0005-0000-0000-000021A70000}"/>
    <cellStyle name="Separador de milhares 2 240" xfId="16292" xr:uid="{00000000-0005-0000-0000-000022A70000}"/>
    <cellStyle name="Separador de milhares 2 241" xfId="16293" xr:uid="{00000000-0005-0000-0000-000023A70000}"/>
    <cellStyle name="Separador de milhares 2 242" xfId="16294" xr:uid="{00000000-0005-0000-0000-000024A70000}"/>
    <cellStyle name="Separador de milhares 2 243" xfId="16295" xr:uid="{00000000-0005-0000-0000-000025A70000}"/>
    <cellStyle name="Separador de milhares 2 244" xfId="16296" xr:uid="{00000000-0005-0000-0000-000026A70000}"/>
    <cellStyle name="Separador de milhares 2 245" xfId="2606" xr:uid="{00000000-0005-0000-0000-000027A70000}"/>
    <cellStyle name="Separador de milhares 2 246" xfId="46081" xr:uid="{00000000-0005-0000-0000-000028A70000}"/>
    <cellStyle name="Separador de milhares 2 25" xfId="2633" xr:uid="{00000000-0005-0000-0000-000029A70000}"/>
    <cellStyle name="Separador de milhares 2 25 2" xfId="16297" xr:uid="{00000000-0005-0000-0000-00002AA70000}"/>
    <cellStyle name="Separador de milhares 2 25 3" xfId="16298" xr:uid="{00000000-0005-0000-0000-00002BA70000}"/>
    <cellStyle name="Separador de milhares 2 25 4" xfId="16299" xr:uid="{00000000-0005-0000-0000-00002CA70000}"/>
    <cellStyle name="Separador de milhares 2 25 5" xfId="16300" xr:uid="{00000000-0005-0000-0000-00002DA70000}"/>
    <cellStyle name="Separador de milhares 2 25 6" xfId="16301" xr:uid="{00000000-0005-0000-0000-00002EA70000}"/>
    <cellStyle name="Separador de milhares 2 25 7" xfId="16302" xr:uid="{00000000-0005-0000-0000-00002FA70000}"/>
    <cellStyle name="Separador de milhares 2 26" xfId="2634" xr:uid="{00000000-0005-0000-0000-000030A70000}"/>
    <cellStyle name="Separador de milhares 2 26 2" xfId="16303" xr:uid="{00000000-0005-0000-0000-000031A70000}"/>
    <cellStyle name="Separador de milhares 2 26 3" xfId="16304" xr:uid="{00000000-0005-0000-0000-000032A70000}"/>
    <cellStyle name="Separador de milhares 2 26 4" xfId="16305" xr:uid="{00000000-0005-0000-0000-000033A70000}"/>
    <cellStyle name="Separador de milhares 2 26 5" xfId="16306" xr:uid="{00000000-0005-0000-0000-000034A70000}"/>
    <cellStyle name="Separador de milhares 2 26 6" xfId="16307" xr:uid="{00000000-0005-0000-0000-000035A70000}"/>
    <cellStyle name="Separador de milhares 2 26 7" xfId="16308" xr:uid="{00000000-0005-0000-0000-000036A70000}"/>
    <cellStyle name="Separador de milhares 2 27" xfId="2635" xr:uid="{00000000-0005-0000-0000-000037A70000}"/>
    <cellStyle name="Separador de milhares 2 27 2" xfId="16309" xr:uid="{00000000-0005-0000-0000-000038A70000}"/>
    <cellStyle name="Separador de milhares 2 27 3" xfId="16310" xr:uid="{00000000-0005-0000-0000-000039A70000}"/>
    <cellStyle name="Separador de milhares 2 27 4" xfId="16311" xr:uid="{00000000-0005-0000-0000-00003AA70000}"/>
    <cellStyle name="Separador de milhares 2 27 5" xfId="16312" xr:uid="{00000000-0005-0000-0000-00003BA70000}"/>
    <cellStyle name="Separador de milhares 2 27 6" xfId="16313" xr:uid="{00000000-0005-0000-0000-00003CA70000}"/>
    <cellStyle name="Separador de milhares 2 28" xfId="2636" xr:uid="{00000000-0005-0000-0000-00003DA70000}"/>
    <cellStyle name="Separador de milhares 2 28 2" xfId="16314" xr:uid="{00000000-0005-0000-0000-00003EA70000}"/>
    <cellStyle name="Separador de milhares 2 28 3" xfId="16315" xr:uid="{00000000-0005-0000-0000-00003FA70000}"/>
    <cellStyle name="Separador de milhares 2 28 4" xfId="16316" xr:uid="{00000000-0005-0000-0000-000040A70000}"/>
    <cellStyle name="Separador de milhares 2 28 5" xfId="16317" xr:uid="{00000000-0005-0000-0000-000041A70000}"/>
    <cellStyle name="Separador de milhares 2 28 6" xfId="16318" xr:uid="{00000000-0005-0000-0000-000042A70000}"/>
    <cellStyle name="Separador de milhares 2 29" xfId="2637" xr:uid="{00000000-0005-0000-0000-000043A70000}"/>
    <cellStyle name="Separador de milhares 2 29 2" xfId="16319" xr:uid="{00000000-0005-0000-0000-000044A70000}"/>
    <cellStyle name="Separador de milhares 2 29 3" xfId="16320" xr:uid="{00000000-0005-0000-0000-000045A70000}"/>
    <cellStyle name="Separador de milhares 2 29 4" xfId="16321" xr:uid="{00000000-0005-0000-0000-000046A70000}"/>
    <cellStyle name="Separador de milhares 2 29 5" xfId="16322" xr:uid="{00000000-0005-0000-0000-000047A70000}"/>
    <cellStyle name="Separador de milhares 2 29 6" xfId="16323" xr:uid="{00000000-0005-0000-0000-000048A70000}"/>
    <cellStyle name="Separador de milhares 2 3" xfId="111" xr:uid="{00000000-0005-0000-0000-000049A70000}"/>
    <cellStyle name="Separador de milhares 2 3 10" xfId="2639" xr:uid="{00000000-0005-0000-0000-00004AA70000}"/>
    <cellStyle name="Separador de milhares 2 3 10 2" xfId="3181" xr:uid="{00000000-0005-0000-0000-00004BA70000}"/>
    <cellStyle name="Separador de milhares 2 3 10 2 2" xfId="16324" xr:uid="{00000000-0005-0000-0000-00004CA70000}"/>
    <cellStyle name="Separador de milhares 2 3 10 3" xfId="16325" xr:uid="{00000000-0005-0000-0000-00004DA70000}"/>
    <cellStyle name="Separador de milhares 2 3 10 3 2" xfId="16326" xr:uid="{00000000-0005-0000-0000-00004EA70000}"/>
    <cellStyle name="Separador de milhares 2 3 10 4" xfId="16327" xr:uid="{00000000-0005-0000-0000-00004FA70000}"/>
    <cellStyle name="Separador de milhares 2 3 10 4 2" xfId="16328" xr:uid="{00000000-0005-0000-0000-000050A70000}"/>
    <cellStyle name="Separador de milhares 2 3 10 5" xfId="16329" xr:uid="{00000000-0005-0000-0000-000051A70000}"/>
    <cellStyle name="Separador de milhares 2 3 10 5 2" xfId="16330" xr:uid="{00000000-0005-0000-0000-000052A70000}"/>
    <cellStyle name="Separador de milhares 2 3 10 6" xfId="16331" xr:uid="{00000000-0005-0000-0000-000053A70000}"/>
    <cellStyle name="Separador de milhares 2 3 10 6 2" xfId="16332" xr:uid="{00000000-0005-0000-0000-000054A70000}"/>
    <cellStyle name="Separador de milhares 2 3 10 7" xfId="16333" xr:uid="{00000000-0005-0000-0000-000055A70000}"/>
    <cellStyle name="Separador de milhares 2 3 10 7 2" xfId="16334" xr:uid="{00000000-0005-0000-0000-000056A70000}"/>
    <cellStyle name="Separador de milhares 2 3 10 8" xfId="16335" xr:uid="{00000000-0005-0000-0000-000057A70000}"/>
    <cellStyle name="Separador de milhares 2 3 10 8 2" xfId="16336" xr:uid="{00000000-0005-0000-0000-000058A70000}"/>
    <cellStyle name="Separador de milhares 2 3 10 9" xfId="16337" xr:uid="{00000000-0005-0000-0000-000059A70000}"/>
    <cellStyle name="Separador de milhares 2 3 11" xfId="2640" xr:uid="{00000000-0005-0000-0000-00005AA70000}"/>
    <cellStyle name="Separador de milhares 2 3 12" xfId="2641" xr:uid="{00000000-0005-0000-0000-00005BA70000}"/>
    <cellStyle name="Separador de milhares 2 3 13" xfId="2642" xr:uid="{00000000-0005-0000-0000-00005CA70000}"/>
    <cellStyle name="Separador de milhares 2 3 14" xfId="2643" xr:uid="{00000000-0005-0000-0000-00005DA70000}"/>
    <cellStyle name="Separador de milhares 2 3 15" xfId="2644" xr:uid="{00000000-0005-0000-0000-00005EA70000}"/>
    <cellStyle name="Separador de milhares 2 3 16" xfId="2645" xr:uid="{00000000-0005-0000-0000-00005FA70000}"/>
    <cellStyle name="Separador de milhares 2 3 17" xfId="2646" xr:uid="{00000000-0005-0000-0000-000060A70000}"/>
    <cellStyle name="Separador de milhares 2 3 18" xfId="2647" xr:uid="{00000000-0005-0000-0000-000061A70000}"/>
    <cellStyle name="Separador de milhares 2 3 19" xfId="2648" xr:uid="{00000000-0005-0000-0000-000062A70000}"/>
    <cellStyle name="Separador de milhares 2 3 2" xfId="2649" xr:uid="{00000000-0005-0000-0000-000063A70000}"/>
    <cellStyle name="Separador de milhares 2 3 2 10" xfId="16338" xr:uid="{00000000-0005-0000-0000-000064A70000}"/>
    <cellStyle name="Separador de milhares 2 3 2 11" xfId="16339" xr:uid="{00000000-0005-0000-0000-000065A70000}"/>
    <cellStyle name="Separador de milhares 2 3 2 12" xfId="16340" xr:uid="{00000000-0005-0000-0000-000066A70000}"/>
    <cellStyle name="Separador de milhares 2 3 2 13" xfId="16341" xr:uid="{00000000-0005-0000-0000-000067A70000}"/>
    <cellStyle name="Separador de milhares 2 3 2 14" xfId="16342" xr:uid="{00000000-0005-0000-0000-000068A70000}"/>
    <cellStyle name="Separador de milhares 2 3 2 2" xfId="3182" xr:uid="{00000000-0005-0000-0000-000069A70000}"/>
    <cellStyle name="Separador de milhares 2 3 2 2 2" xfId="16343" xr:uid="{00000000-0005-0000-0000-00006AA70000}"/>
    <cellStyle name="Separador de milhares 2 3 2 3" xfId="16344" xr:uid="{00000000-0005-0000-0000-00006BA70000}"/>
    <cellStyle name="Separador de milhares 2 3 2 3 2" xfId="16345" xr:uid="{00000000-0005-0000-0000-00006CA70000}"/>
    <cellStyle name="Separador de milhares 2 3 2 4" xfId="16346" xr:uid="{00000000-0005-0000-0000-00006DA70000}"/>
    <cellStyle name="Separador de milhares 2 3 2 4 2" xfId="16347" xr:uid="{00000000-0005-0000-0000-00006EA70000}"/>
    <cellStyle name="Separador de milhares 2 3 2 5" xfId="16348" xr:uid="{00000000-0005-0000-0000-00006FA70000}"/>
    <cellStyle name="Separador de milhares 2 3 2 5 2" xfId="16349" xr:uid="{00000000-0005-0000-0000-000070A70000}"/>
    <cellStyle name="Separador de milhares 2 3 2 6" xfId="16350" xr:uid="{00000000-0005-0000-0000-000071A70000}"/>
    <cellStyle name="Separador de milhares 2 3 2 6 2" xfId="16351" xr:uid="{00000000-0005-0000-0000-000072A70000}"/>
    <cellStyle name="Separador de milhares 2 3 2 7" xfId="16352" xr:uid="{00000000-0005-0000-0000-000073A70000}"/>
    <cellStyle name="Separador de milhares 2 3 2 7 2" xfId="16353" xr:uid="{00000000-0005-0000-0000-000074A70000}"/>
    <cellStyle name="Separador de milhares 2 3 2 8" xfId="16354" xr:uid="{00000000-0005-0000-0000-000075A70000}"/>
    <cellStyle name="Separador de milhares 2 3 2 8 2" xfId="16355" xr:uid="{00000000-0005-0000-0000-000076A70000}"/>
    <cellStyle name="Separador de milhares 2 3 2 9" xfId="16356" xr:uid="{00000000-0005-0000-0000-000077A70000}"/>
    <cellStyle name="Separador de milhares 2 3 20" xfId="2650" xr:uid="{00000000-0005-0000-0000-000078A70000}"/>
    <cellStyle name="Separador de milhares 2 3 21" xfId="2651" xr:uid="{00000000-0005-0000-0000-000079A70000}"/>
    <cellStyle name="Separador de milhares 2 3 22" xfId="2652" xr:uid="{00000000-0005-0000-0000-00007AA70000}"/>
    <cellStyle name="Separador de milhares 2 3 23" xfId="2653" xr:uid="{00000000-0005-0000-0000-00007BA70000}"/>
    <cellStyle name="Separador de milhares 2 3 24" xfId="2654" xr:uid="{00000000-0005-0000-0000-00007CA70000}"/>
    <cellStyle name="Separador de milhares 2 3 25" xfId="2655" xr:uid="{00000000-0005-0000-0000-00007DA70000}"/>
    <cellStyle name="Separador de milhares 2 3 26" xfId="2656" xr:uid="{00000000-0005-0000-0000-00007EA70000}"/>
    <cellStyle name="Separador de milhares 2 3 27" xfId="2657" xr:uid="{00000000-0005-0000-0000-00007FA70000}"/>
    <cellStyle name="Separador de milhares 2 3 28" xfId="2658" xr:uid="{00000000-0005-0000-0000-000080A70000}"/>
    <cellStyle name="Separador de milhares 2 3 29" xfId="41849" xr:uid="{00000000-0005-0000-0000-000081A70000}"/>
    <cellStyle name="Separador de milhares 2 3 3" xfId="2659" xr:uid="{00000000-0005-0000-0000-000082A70000}"/>
    <cellStyle name="Separador de milhares 2 3 3 2" xfId="3183" xr:uid="{00000000-0005-0000-0000-000083A70000}"/>
    <cellStyle name="Separador de milhares 2 3 3 2 2" xfId="16357" xr:uid="{00000000-0005-0000-0000-000084A70000}"/>
    <cellStyle name="Separador de milhares 2 3 3 3" xfId="16358" xr:uid="{00000000-0005-0000-0000-000085A70000}"/>
    <cellStyle name="Separador de milhares 2 3 3 3 2" xfId="16359" xr:uid="{00000000-0005-0000-0000-000086A70000}"/>
    <cellStyle name="Separador de milhares 2 3 3 4" xfId="16360" xr:uid="{00000000-0005-0000-0000-000087A70000}"/>
    <cellStyle name="Separador de milhares 2 3 3 4 2" xfId="16361" xr:uid="{00000000-0005-0000-0000-000088A70000}"/>
    <cellStyle name="Separador de milhares 2 3 3 5" xfId="16362" xr:uid="{00000000-0005-0000-0000-000089A70000}"/>
    <cellStyle name="Separador de milhares 2 3 3 5 2" xfId="16363" xr:uid="{00000000-0005-0000-0000-00008AA70000}"/>
    <cellStyle name="Separador de milhares 2 3 3 6" xfId="16364" xr:uid="{00000000-0005-0000-0000-00008BA70000}"/>
    <cellStyle name="Separador de milhares 2 3 3 6 2" xfId="16365" xr:uid="{00000000-0005-0000-0000-00008CA70000}"/>
    <cellStyle name="Separador de milhares 2 3 3 7" xfId="16366" xr:uid="{00000000-0005-0000-0000-00008DA70000}"/>
    <cellStyle name="Separador de milhares 2 3 3 7 2" xfId="16367" xr:uid="{00000000-0005-0000-0000-00008EA70000}"/>
    <cellStyle name="Separador de milhares 2 3 3 8" xfId="16368" xr:uid="{00000000-0005-0000-0000-00008FA70000}"/>
    <cellStyle name="Separador de milhares 2 3 3 8 2" xfId="16369" xr:uid="{00000000-0005-0000-0000-000090A70000}"/>
    <cellStyle name="Separador de milhares 2 3 3 9" xfId="16370" xr:uid="{00000000-0005-0000-0000-000091A70000}"/>
    <cellStyle name="Separador de milhares 2 3 30" xfId="2638" xr:uid="{00000000-0005-0000-0000-000092A70000}"/>
    <cellStyle name="Separador de milhares 2 3 4" xfId="2660" xr:uid="{00000000-0005-0000-0000-000093A70000}"/>
    <cellStyle name="Separador de milhares 2 3 4 2" xfId="3184" xr:uid="{00000000-0005-0000-0000-000094A70000}"/>
    <cellStyle name="Separador de milhares 2 3 4 2 2" xfId="16371" xr:uid="{00000000-0005-0000-0000-000095A70000}"/>
    <cellStyle name="Separador de milhares 2 3 4 3" xfId="16372" xr:uid="{00000000-0005-0000-0000-000096A70000}"/>
    <cellStyle name="Separador de milhares 2 3 4 3 2" xfId="16373" xr:uid="{00000000-0005-0000-0000-000097A70000}"/>
    <cellStyle name="Separador de milhares 2 3 4 4" xfId="16374" xr:uid="{00000000-0005-0000-0000-000098A70000}"/>
    <cellStyle name="Separador de milhares 2 3 4 4 2" xfId="16375" xr:uid="{00000000-0005-0000-0000-000099A70000}"/>
    <cellStyle name="Separador de milhares 2 3 4 5" xfId="16376" xr:uid="{00000000-0005-0000-0000-00009AA70000}"/>
    <cellStyle name="Separador de milhares 2 3 4 5 2" xfId="16377" xr:uid="{00000000-0005-0000-0000-00009BA70000}"/>
    <cellStyle name="Separador de milhares 2 3 4 6" xfId="16378" xr:uid="{00000000-0005-0000-0000-00009CA70000}"/>
    <cellStyle name="Separador de milhares 2 3 4 6 2" xfId="16379" xr:uid="{00000000-0005-0000-0000-00009DA70000}"/>
    <cellStyle name="Separador de milhares 2 3 4 7" xfId="16380" xr:uid="{00000000-0005-0000-0000-00009EA70000}"/>
    <cellStyle name="Separador de milhares 2 3 4 7 2" xfId="16381" xr:uid="{00000000-0005-0000-0000-00009FA70000}"/>
    <cellStyle name="Separador de milhares 2 3 4 8" xfId="16382" xr:uid="{00000000-0005-0000-0000-0000A0A70000}"/>
    <cellStyle name="Separador de milhares 2 3 4 8 2" xfId="16383" xr:uid="{00000000-0005-0000-0000-0000A1A70000}"/>
    <cellStyle name="Separador de milhares 2 3 4 9" xfId="16384" xr:uid="{00000000-0005-0000-0000-0000A2A70000}"/>
    <cellStyle name="Separador de milhares 2 3 5" xfId="2661" xr:uid="{00000000-0005-0000-0000-0000A3A70000}"/>
    <cellStyle name="Separador de milhares 2 3 5 2" xfId="3185" xr:uid="{00000000-0005-0000-0000-0000A4A70000}"/>
    <cellStyle name="Separador de milhares 2 3 5 2 2" xfId="16385" xr:uid="{00000000-0005-0000-0000-0000A5A70000}"/>
    <cellStyle name="Separador de milhares 2 3 5 3" xfId="16386" xr:uid="{00000000-0005-0000-0000-0000A6A70000}"/>
    <cellStyle name="Separador de milhares 2 3 5 3 2" xfId="16387" xr:uid="{00000000-0005-0000-0000-0000A7A70000}"/>
    <cellStyle name="Separador de milhares 2 3 5 4" xfId="16388" xr:uid="{00000000-0005-0000-0000-0000A8A70000}"/>
    <cellStyle name="Separador de milhares 2 3 5 4 2" xfId="16389" xr:uid="{00000000-0005-0000-0000-0000A9A70000}"/>
    <cellStyle name="Separador de milhares 2 3 5 5" xfId="16390" xr:uid="{00000000-0005-0000-0000-0000AAA70000}"/>
    <cellStyle name="Separador de milhares 2 3 5 5 2" xfId="16391" xr:uid="{00000000-0005-0000-0000-0000ABA70000}"/>
    <cellStyle name="Separador de milhares 2 3 5 6" xfId="16392" xr:uid="{00000000-0005-0000-0000-0000ACA70000}"/>
    <cellStyle name="Separador de milhares 2 3 5 6 2" xfId="16393" xr:uid="{00000000-0005-0000-0000-0000ADA70000}"/>
    <cellStyle name="Separador de milhares 2 3 5 7" xfId="16394" xr:uid="{00000000-0005-0000-0000-0000AEA70000}"/>
    <cellStyle name="Separador de milhares 2 3 5 7 2" xfId="16395" xr:uid="{00000000-0005-0000-0000-0000AFA70000}"/>
    <cellStyle name="Separador de milhares 2 3 5 8" xfId="16396" xr:uid="{00000000-0005-0000-0000-0000B0A70000}"/>
    <cellStyle name="Separador de milhares 2 3 5 8 2" xfId="16397" xr:uid="{00000000-0005-0000-0000-0000B1A70000}"/>
    <cellStyle name="Separador de milhares 2 3 5 9" xfId="16398" xr:uid="{00000000-0005-0000-0000-0000B2A70000}"/>
    <cellStyle name="Separador de milhares 2 3 6" xfId="2662" xr:uid="{00000000-0005-0000-0000-0000B3A70000}"/>
    <cellStyle name="Separador de milhares 2 3 6 2" xfId="3186" xr:uid="{00000000-0005-0000-0000-0000B4A70000}"/>
    <cellStyle name="Separador de milhares 2 3 6 2 2" xfId="16399" xr:uid="{00000000-0005-0000-0000-0000B5A70000}"/>
    <cellStyle name="Separador de milhares 2 3 6 3" xfId="16400" xr:uid="{00000000-0005-0000-0000-0000B6A70000}"/>
    <cellStyle name="Separador de milhares 2 3 6 3 2" xfId="16401" xr:uid="{00000000-0005-0000-0000-0000B7A70000}"/>
    <cellStyle name="Separador de milhares 2 3 6 4" xfId="16402" xr:uid="{00000000-0005-0000-0000-0000B8A70000}"/>
    <cellStyle name="Separador de milhares 2 3 6 4 2" xfId="16403" xr:uid="{00000000-0005-0000-0000-0000B9A70000}"/>
    <cellStyle name="Separador de milhares 2 3 6 5" xfId="16404" xr:uid="{00000000-0005-0000-0000-0000BAA70000}"/>
    <cellStyle name="Separador de milhares 2 3 6 5 2" xfId="16405" xr:uid="{00000000-0005-0000-0000-0000BBA70000}"/>
    <cellStyle name="Separador de milhares 2 3 6 6" xfId="16406" xr:uid="{00000000-0005-0000-0000-0000BCA70000}"/>
    <cellStyle name="Separador de milhares 2 3 6 6 2" xfId="16407" xr:uid="{00000000-0005-0000-0000-0000BDA70000}"/>
    <cellStyle name="Separador de milhares 2 3 6 7" xfId="16408" xr:uid="{00000000-0005-0000-0000-0000BEA70000}"/>
    <cellStyle name="Separador de milhares 2 3 6 7 2" xfId="16409" xr:uid="{00000000-0005-0000-0000-0000BFA70000}"/>
    <cellStyle name="Separador de milhares 2 3 6 8" xfId="16410" xr:uid="{00000000-0005-0000-0000-0000C0A70000}"/>
    <cellStyle name="Separador de milhares 2 3 6 8 2" xfId="16411" xr:uid="{00000000-0005-0000-0000-0000C1A70000}"/>
    <cellStyle name="Separador de milhares 2 3 6 9" xfId="16412" xr:uid="{00000000-0005-0000-0000-0000C2A70000}"/>
    <cellStyle name="Separador de milhares 2 3 7" xfId="2663" xr:uid="{00000000-0005-0000-0000-0000C3A70000}"/>
    <cellStyle name="Separador de milhares 2 3 7 2" xfId="3187" xr:uid="{00000000-0005-0000-0000-0000C4A70000}"/>
    <cellStyle name="Separador de milhares 2 3 7 2 2" xfId="16413" xr:uid="{00000000-0005-0000-0000-0000C5A70000}"/>
    <cellStyle name="Separador de milhares 2 3 7 3" xfId="16414" xr:uid="{00000000-0005-0000-0000-0000C6A70000}"/>
    <cellStyle name="Separador de milhares 2 3 7 3 2" xfId="16415" xr:uid="{00000000-0005-0000-0000-0000C7A70000}"/>
    <cellStyle name="Separador de milhares 2 3 7 4" xfId="16416" xr:uid="{00000000-0005-0000-0000-0000C8A70000}"/>
    <cellStyle name="Separador de milhares 2 3 7 4 2" xfId="16417" xr:uid="{00000000-0005-0000-0000-0000C9A70000}"/>
    <cellStyle name="Separador de milhares 2 3 7 5" xfId="16418" xr:uid="{00000000-0005-0000-0000-0000CAA70000}"/>
    <cellStyle name="Separador de milhares 2 3 7 5 2" xfId="16419" xr:uid="{00000000-0005-0000-0000-0000CBA70000}"/>
    <cellStyle name="Separador de milhares 2 3 7 6" xfId="16420" xr:uid="{00000000-0005-0000-0000-0000CCA70000}"/>
    <cellStyle name="Separador de milhares 2 3 7 6 2" xfId="16421" xr:uid="{00000000-0005-0000-0000-0000CDA70000}"/>
    <cellStyle name="Separador de milhares 2 3 7 7" xfId="16422" xr:uid="{00000000-0005-0000-0000-0000CEA70000}"/>
    <cellStyle name="Separador de milhares 2 3 7 7 2" xfId="16423" xr:uid="{00000000-0005-0000-0000-0000CFA70000}"/>
    <cellStyle name="Separador de milhares 2 3 7 8" xfId="16424" xr:uid="{00000000-0005-0000-0000-0000D0A70000}"/>
    <cellStyle name="Separador de milhares 2 3 7 8 2" xfId="16425" xr:uid="{00000000-0005-0000-0000-0000D1A70000}"/>
    <cellStyle name="Separador de milhares 2 3 7 9" xfId="16426" xr:uid="{00000000-0005-0000-0000-0000D2A70000}"/>
    <cellStyle name="Separador de milhares 2 3 8" xfId="2664" xr:uid="{00000000-0005-0000-0000-0000D3A70000}"/>
    <cellStyle name="Separador de milhares 2 3 8 2" xfId="3188" xr:uid="{00000000-0005-0000-0000-0000D4A70000}"/>
    <cellStyle name="Separador de milhares 2 3 8 2 2" xfId="16427" xr:uid="{00000000-0005-0000-0000-0000D5A70000}"/>
    <cellStyle name="Separador de milhares 2 3 8 3" xfId="16428" xr:uid="{00000000-0005-0000-0000-0000D6A70000}"/>
    <cellStyle name="Separador de milhares 2 3 8 3 2" xfId="16429" xr:uid="{00000000-0005-0000-0000-0000D7A70000}"/>
    <cellStyle name="Separador de milhares 2 3 8 4" xfId="16430" xr:uid="{00000000-0005-0000-0000-0000D8A70000}"/>
    <cellStyle name="Separador de milhares 2 3 8 4 2" xfId="16431" xr:uid="{00000000-0005-0000-0000-0000D9A70000}"/>
    <cellStyle name="Separador de milhares 2 3 8 5" xfId="16432" xr:uid="{00000000-0005-0000-0000-0000DAA70000}"/>
    <cellStyle name="Separador de milhares 2 3 8 5 2" xfId="16433" xr:uid="{00000000-0005-0000-0000-0000DBA70000}"/>
    <cellStyle name="Separador de milhares 2 3 8 6" xfId="16434" xr:uid="{00000000-0005-0000-0000-0000DCA70000}"/>
    <cellStyle name="Separador de milhares 2 3 8 6 2" xfId="16435" xr:uid="{00000000-0005-0000-0000-0000DDA70000}"/>
    <cellStyle name="Separador de milhares 2 3 8 7" xfId="16436" xr:uid="{00000000-0005-0000-0000-0000DEA70000}"/>
    <cellStyle name="Separador de milhares 2 3 8 7 2" xfId="16437" xr:uid="{00000000-0005-0000-0000-0000DFA70000}"/>
    <cellStyle name="Separador de milhares 2 3 8 8" xfId="16438" xr:uid="{00000000-0005-0000-0000-0000E0A70000}"/>
    <cellStyle name="Separador de milhares 2 3 8 8 2" xfId="16439" xr:uid="{00000000-0005-0000-0000-0000E1A70000}"/>
    <cellStyle name="Separador de milhares 2 3 8 9" xfId="16440" xr:uid="{00000000-0005-0000-0000-0000E2A70000}"/>
    <cellStyle name="Separador de milhares 2 3 9" xfId="2665" xr:uid="{00000000-0005-0000-0000-0000E3A70000}"/>
    <cellStyle name="Separador de milhares 2 3 9 2" xfId="3189" xr:uid="{00000000-0005-0000-0000-0000E4A70000}"/>
    <cellStyle name="Separador de milhares 2 3 9 2 2" xfId="16441" xr:uid="{00000000-0005-0000-0000-0000E5A70000}"/>
    <cellStyle name="Separador de milhares 2 3 9 3" xfId="16442" xr:uid="{00000000-0005-0000-0000-0000E6A70000}"/>
    <cellStyle name="Separador de milhares 2 3 9 3 2" xfId="16443" xr:uid="{00000000-0005-0000-0000-0000E7A70000}"/>
    <cellStyle name="Separador de milhares 2 3 9 4" xfId="16444" xr:uid="{00000000-0005-0000-0000-0000E8A70000}"/>
    <cellStyle name="Separador de milhares 2 3 9 4 2" xfId="16445" xr:uid="{00000000-0005-0000-0000-0000E9A70000}"/>
    <cellStyle name="Separador de milhares 2 3 9 5" xfId="16446" xr:uid="{00000000-0005-0000-0000-0000EAA70000}"/>
    <cellStyle name="Separador de milhares 2 3 9 5 2" xfId="16447" xr:uid="{00000000-0005-0000-0000-0000EBA70000}"/>
    <cellStyle name="Separador de milhares 2 3 9 6" xfId="16448" xr:uid="{00000000-0005-0000-0000-0000ECA70000}"/>
    <cellStyle name="Separador de milhares 2 3 9 6 2" xfId="16449" xr:uid="{00000000-0005-0000-0000-0000EDA70000}"/>
    <cellStyle name="Separador de milhares 2 3 9 7" xfId="16450" xr:uid="{00000000-0005-0000-0000-0000EEA70000}"/>
    <cellStyle name="Separador de milhares 2 3 9 7 2" xfId="16451" xr:uid="{00000000-0005-0000-0000-0000EFA70000}"/>
    <cellStyle name="Separador de milhares 2 3 9 8" xfId="16452" xr:uid="{00000000-0005-0000-0000-0000F0A70000}"/>
    <cellStyle name="Separador de milhares 2 3 9 8 2" xfId="16453" xr:uid="{00000000-0005-0000-0000-0000F1A70000}"/>
    <cellStyle name="Separador de milhares 2 3 9 9" xfId="16454" xr:uid="{00000000-0005-0000-0000-0000F2A70000}"/>
    <cellStyle name="Separador de milhares 2 30" xfId="2666" xr:uid="{00000000-0005-0000-0000-0000F3A70000}"/>
    <cellStyle name="Separador de milhares 2 30 2" xfId="16455" xr:uid="{00000000-0005-0000-0000-0000F4A70000}"/>
    <cellStyle name="Separador de milhares 2 30 3" xfId="16456" xr:uid="{00000000-0005-0000-0000-0000F5A70000}"/>
    <cellStyle name="Separador de milhares 2 30 4" xfId="16457" xr:uid="{00000000-0005-0000-0000-0000F6A70000}"/>
    <cellStyle name="Separador de milhares 2 30 5" xfId="16458" xr:uid="{00000000-0005-0000-0000-0000F7A70000}"/>
    <cellStyle name="Separador de milhares 2 30 6" xfId="16459" xr:uid="{00000000-0005-0000-0000-0000F8A70000}"/>
    <cellStyle name="Separador de milhares 2 31" xfId="2667" xr:uid="{00000000-0005-0000-0000-0000F9A70000}"/>
    <cellStyle name="Separador de milhares 2 32" xfId="2668" xr:uid="{00000000-0005-0000-0000-0000FAA70000}"/>
    <cellStyle name="Separador de milhares 2 33" xfId="2669" xr:uid="{00000000-0005-0000-0000-0000FBA70000}"/>
    <cellStyle name="Separador de milhares 2 34" xfId="2670" xr:uid="{00000000-0005-0000-0000-0000FCA70000}"/>
    <cellStyle name="Separador de milhares 2 35" xfId="2671" xr:uid="{00000000-0005-0000-0000-0000FDA70000}"/>
    <cellStyle name="Separador de milhares 2 36" xfId="2672" xr:uid="{00000000-0005-0000-0000-0000FEA70000}"/>
    <cellStyle name="Separador de milhares 2 37" xfId="2673" xr:uid="{00000000-0005-0000-0000-0000FFA70000}"/>
    <cellStyle name="Separador de milhares 2 37 2" xfId="16460" xr:uid="{00000000-0005-0000-0000-000000A80000}"/>
    <cellStyle name="Separador de milhares 2 37 3" xfId="16461" xr:uid="{00000000-0005-0000-0000-000001A80000}"/>
    <cellStyle name="Separador de milhares 2 37 4" xfId="16462" xr:uid="{00000000-0005-0000-0000-000002A80000}"/>
    <cellStyle name="Separador de milhares 2 37 5" xfId="16463" xr:uid="{00000000-0005-0000-0000-000003A80000}"/>
    <cellStyle name="Separador de milhares 2 37 6" xfId="16464" xr:uid="{00000000-0005-0000-0000-000004A80000}"/>
    <cellStyle name="Separador de milhares 2 38" xfId="2674" xr:uid="{00000000-0005-0000-0000-000005A80000}"/>
    <cellStyle name="Separador de milhares 2 38 2" xfId="16465" xr:uid="{00000000-0005-0000-0000-000006A80000}"/>
    <cellStyle name="Separador de milhares 2 38 3" xfId="16466" xr:uid="{00000000-0005-0000-0000-000007A80000}"/>
    <cellStyle name="Separador de milhares 2 38 4" xfId="16467" xr:uid="{00000000-0005-0000-0000-000008A80000}"/>
    <cellStyle name="Separador de milhares 2 38 5" xfId="16468" xr:uid="{00000000-0005-0000-0000-000009A80000}"/>
    <cellStyle name="Separador de milhares 2 38 6" xfId="16469" xr:uid="{00000000-0005-0000-0000-00000AA80000}"/>
    <cellStyle name="Separador de milhares 2 39" xfId="2675" xr:uid="{00000000-0005-0000-0000-00000BA80000}"/>
    <cellStyle name="Separador de milhares 2 4" xfId="112" xr:uid="{00000000-0005-0000-0000-00000CA80000}"/>
    <cellStyle name="Separador de milhares 2 4 10" xfId="16470" xr:uid="{00000000-0005-0000-0000-00000DA80000}"/>
    <cellStyle name="Separador de milhares 2 4 10 2" xfId="16471" xr:uid="{00000000-0005-0000-0000-00000EA80000}"/>
    <cellStyle name="Separador de milhares 2 4 10 2 2" xfId="16472" xr:uid="{00000000-0005-0000-0000-00000FA80000}"/>
    <cellStyle name="Separador de milhares 2 4 10 3" xfId="16473" xr:uid="{00000000-0005-0000-0000-000010A80000}"/>
    <cellStyle name="Separador de milhares 2 4 10 3 2" xfId="16474" xr:uid="{00000000-0005-0000-0000-000011A80000}"/>
    <cellStyle name="Separador de milhares 2 4 10 4" xfId="16475" xr:uid="{00000000-0005-0000-0000-000012A80000}"/>
    <cellStyle name="Separador de milhares 2 4 10 4 2" xfId="16476" xr:uid="{00000000-0005-0000-0000-000013A80000}"/>
    <cellStyle name="Separador de milhares 2 4 10 5" xfId="16477" xr:uid="{00000000-0005-0000-0000-000014A80000}"/>
    <cellStyle name="Separador de milhares 2 4 10 5 2" xfId="16478" xr:uid="{00000000-0005-0000-0000-000015A80000}"/>
    <cellStyle name="Separador de milhares 2 4 10 6" xfId="16479" xr:uid="{00000000-0005-0000-0000-000016A80000}"/>
    <cellStyle name="Separador de milhares 2 4 10 6 2" xfId="16480" xr:uid="{00000000-0005-0000-0000-000017A80000}"/>
    <cellStyle name="Separador de milhares 2 4 10 7" xfId="16481" xr:uid="{00000000-0005-0000-0000-000018A80000}"/>
    <cellStyle name="Separador de milhares 2 4 10 7 2" xfId="16482" xr:uid="{00000000-0005-0000-0000-000019A80000}"/>
    <cellStyle name="Separador de milhares 2 4 10 8" xfId="16483" xr:uid="{00000000-0005-0000-0000-00001AA80000}"/>
    <cellStyle name="Separador de milhares 2 4 10 8 2" xfId="16484" xr:uid="{00000000-0005-0000-0000-00001BA80000}"/>
    <cellStyle name="Separador de milhares 2 4 10 9" xfId="16485" xr:uid="{00000000-0005-0000-0000-00001CA80000}"/>
    <cellStyle name="Separador de milhares 2 4 11" xfId="16486" xr:uid="{00000000-0005-0000-0000-00001DA80000}"/>
    <cellStyle name="Separador de milhares 2 4 12" xfId="16487" xr:uid="{00000000-0005-0000-0000-00001EA80000}"/>
    <cellStyle name="Separador de milhares 2 4 13" xfId="16488" xr:uid="{00000000-0005-0000-0000-00001FA80000}"/>
    <cellStyle name="Separador de milhares 2 4 14" xfId="16489" xr:uid="{00000000-0005-0000-0000-000020A80000}"/>
    <cellStyle name="Separador de milhares 2 4 15" xfId="16490" xr:uid="{00000000-0005-0000-0000-000021A80000}"/>
    <cellStyle name="Separador de milhares 2 4 16" xfId="16491" xr:uid="{00000000-0005-0000-0000-000022A80000}"/>
    <cellStyle name="Separador de milhares 2 4 17" xfId="16492" xr:uid="{00000000-0005-0000-0000-000023A80000}"/>
    <cellStyle name="Separador de milhares 2 4 18" xfId="16493" xr:uid="{00000000-0005-0000-0000-000024A80000}"/>
    <cellStyle name="Separador de milhares 2 4 19" xfId="16494" xr:uid="{00000000-0005-0000-0000-000025A80000}"/>
    <cellStyle name="Separador de milhares 2 4 2" xfId="3190" xr:uid="{00000000-0005-0000-0000-000026A80000}"/>
    <cellStyle name="Separador de milhares 2 4 2 10" xfId="16495" xr:uid="{00000000-0005-0000-0000-000027A80000}"/>
    <cellStyle name="Separador de milhares 2 4 2 11" xfId="16496" xr:uid="{00000000-0005-0000-0000-000028A80000}"/>
    <cellStyle name="Separador de milhares 2 4 2 12" xfId="16497" xr:uid="{00000000-0005-0000-0000-000029A80000}"/>
    <cellStyle name="Separador de milhares 2 4 2 13" xfId="16498" xr:uid="{00000000-0005-0000-0000-00002AA80000}"/>
    <cellStyle name="Separador de milhares 2 4 2 14" xfId="16499" xr:uid="{00000000-0005-0000-0000-00002BA80000}"/>
    <cellStyle name="Separador de milhares 2 4 2 2" xfId="16500" xr:uid="{00000000-0005-0000-0000-00002CA80000}"/>
    <cellStyle name="Separador de milhares 2 4 2 2 2" xfId="16501" xr:uid="{00000000-0005-0000-0000-00002DA80000}"/>
    <cellStyle name="Separador de milhares 2 4 2 3" xfId="16502" xr:uid="{00000000-0005-0000-0000-00002EA80000}"/>
    <cellStyle name="Separador de milhares 2 4 2 3 2" xfId="16503" xr:uid="{00000000-0005-0000-0000-00002FA80000}"/>
    <cellStyle name="Separador de milhares 2 4 2 4" xfId="16504" xr:uid="{00000000-0005-0000-0000-000030A80000}"/>
    <cellStyle name="Separador de milhares 2 4 2 4 2" xfId="16505" xr:uid="{00000000-0005-0000-0000-000031A80000}"/>
    <cellStyle name="Separador de milhares 2 4 2 5" xfId="16506" xr:uid="{00000000-0005-0000-0000-000032A80000}"/>
    <cellStyle name="Separador de milhares 2 4 2 5 2" xfId="16507" xr:uid="{00000000-0005-0000-0000-000033A80000}"/>
    <cellStyle name="Separador de milhares 2 4 2 6" xfId="16508" xr:uid="{00000000-0005-0000-0000-000034A80000}"/>
    <cellStyle name="Separador de milhares 2 4 2 6 2" xfId="16509" xr:uid="{00000000-0005-0000-0000-000035A80000}"/>
    <cellStyle name="Separador de milhares 2 4 2 7" xfId="16510" xr:uid="{00000000-0005-0000-0000-000036A80000}"/>
    <cellStyle name="Separador de milhares 2 4 2 7 2" xfId="16511" xr:uid="{00000000-0005-0000-0000-000037A80000}"/>
    <cellStyle name="Separador de milhares 2 4 2 8" xfId="16512" xr:uid="{00000000-0005-0000-0000-000038A80000}"/>
    <cellStyle name="Separador de milhares 2 4 2 8 2" xfId="16513" xr:uid="{00000000-0005-0000-0000-000039A80000}"/>
    <cellStyle name="Separador de milhares 2 4 2 9" xfId="16514" xr:uid="{00000000-0005-0000-0000-00003AA80000}"/>
    <cellStyle name="Separador de milhares 2 4 20" xfId="16515" xr:uid="{00000000-0005-0000-0000-00003BA80000}"/>
    <cellStyle name="Separador de milhares 2 4 21" xfId="16516" xr:uid="{00000000-0005-0000-0000-00003CA80000}"/>
    <cellStyle name="Separador de milhares 2 4 22" xfId="16517" xr:uid="{00000000-0005-0000-0000-00003DA80000}"/>
    <cellStyle name="Separador de milhares 2 4 23" xfId="16518" xr:uid="{00000000-0005-0000-0000-00003EA80000}"/>
    <cellStyle name="Separador de milhares 2 4 24" xfId="16519" xr:uid="{00000000-0005-0000-0000-00003FA80000}"/>
    <cellStyle name="Separador de milhares 2 4 25" xfId="16520" xr:uid="{00000000-0005-0000-0000-000040A80000}"/>
    <cellStyle name="Separador de milhares 2 4 26" xfId="16521" xr:uid="{00000000-0005-0000-0000-000041A80000}"/>
    <cellStyle name="Separador de milhares 2 4 27" xfId="16522" xr:uid="{00000000-0005-0000-0000-000042A80000}"/>
    <cellStyle name="Separador de milhares 2 4 28" xfId="16523" xr:uid="{00000000-0005-0000-0000-000043A80000}"/>
    <cellStyle name="Separador de milhares 2 4 29" xfId="16524" xr:uid="{00000000-0005-0000-0000-000044A80000}"/>
    <cellStyle name="Separador de milhares 2 4 3" xfId="16525" xr:uid="{00000000-0005-0000-0000-000045A80000}"/>
    <cellStyle name="Separador de milhares 2 4 3 2" xfId="16526" xr:uid="{00000000-0005-0000-0000-000046A80000}"/>
    <cellStyle name="Separador de milhares 2 4 3 2 2" xfId="16527" xr:uid="{00000000-0005-0000-0000-000047A80000}"/>
    <cellStyle name="Separador de milhares 2 4 3 3" xfId="16528" xr:uid="{00000000-0005-0000-0000-000048A80000}"/>
    <cellStyle name="Separador de milhares 2 4 3 3 2" xfId="16529" xr:uid="{00000000-0005-0000-0000-000049A80000}"/>
    <cellStyle name="Separador de milhares 2 4 3 4" xfId="16530" xr:uid="{00000000-0005-0000-0000-00004AA80000}"/>
    <cellStyle name="Separador de milhares 2 4 3 4 2" xfId="16531" xr:uid="{00000000-0005-0000-0000-00004BA80000}"/>
    <cellStyle name="Separador de milhares 2 4 3 5" xfId="16532" xr:uid="{00000000-0005-0000-0000-00004CA80000}"/>
    <cellStyle name="Separador de milhares 2 4 3 5 2" xfId="16533" xr:uid="{00000000-0005-0000-0000-00004DA80000}"/>
    <cellStyle name="Separador de milhares 2 4 3 6" xfId="16534" xr:uid="{00000000-0005-0000-0000-00004EA80000}"/>
    <cellStyle name="Separador de milhares 2 4 3 6 2" xfId="16535" xr:uid="{00000000-0005-0000-0000-00004FA80000}"/>
    <cellStyle name="Separador de milhares 2 4 3 7" xfId="16536" xr:uid="{00000000-0005-0000-0000-000050A80000}"/>
    <cellStyle name="Separador de milhares 2 4 3 7 2" xfId="16537" xr:uid="{00000000-0005-0000-0000-000051A80000}"/>
    <cellStyle name="Separador de milhares 2 4 3 8" xfId="16538" xr:uid="{00000000-0005-0000-0000-000052A80000}"/>
    <cellStyle name="Separador de milhares 2 4 3 8 2" xfId="16539" xr:uid="{00000000-0005-0000-0000-000053A80000}"/>
    <cellStyle name="Separador de milhares 2 4 3 9" xfId="16540" xr:uid="{00000000-0005-0000-0000-000054A80000}"/>
    <cellStyle name="Separador de milhares 2 4 30" xfId="16541" xr:uid="{00000000-0005-0000-0000-000055A80000}"/>
    <cellStyle name="Separador de milhares 2 4 31" xfId="16542" xr:uid="{00000000-0005-0000-0000-000056A80000}"/>
    <cellStyle name="Separador de milhares 2 4 4" xfId="16543" xr:uid="{00000000-0005-0000-0000-000057A80000}"/>
    <cellStyle name="Separador de milhares 2 4 4 2" xfId="16544" xr:uid="{00000000-0005-0000-0000-000058A80000}"/>
    <cellStyle name="Separador de milhares 2 4 4 2 2" xfId="16545" xr:uid="{00000000-0005-0000-0000-000059A80000}"/>
    <cellStyle name="Separador de milhares 2 4 4 3" xfId="16546" xr:uid="{00000000-0005-0000-0000-00005AA80000}"/>
    <cellStyle name="Separador de milhares 2 4 4 3 2" xfId="16547" xr:uid="{00000000-0005-0000-0000-00005BA80000}"/>
    <cellStyle name="Separador de milhares 2 4 4 4" xfId="16548" xr:uid="{00000000-0005-0000-0000-00005CA80000}"/>
    <cellStyle name="Separador de milhares 2 4 4 4 2" xfId="16549" xr:uid="{00000000-0005-0000-0000-00005DA80000}"/>
    <cellStyle name="Separador de milhares 2 4 4 5" xfId="16550" xr:uid="{00000000-0005-0000-0000-00005EA80000}"/>
    <cellStyle name="Separador de milhares 2 4 4 5 2" xfId="16551" xr:uid="{00000000-0005-0000-0000-00005FA80000}"/>
    <cellStyle name="Separador de milhares 2 4 4 6" xfId="16552" xr:uid="{00000000-0005-0000-0000-000060A80000}"/>
    <cellStyle name="Separador de milhares 2 4 4 6 2" xfId="16553" xr:uid="{00000000-0005-0000-0000-000061A80000}"/>
    <cellStyle name="Separador de milhares 2 4 4 7" xfId="16554" xr:uid="{00000000-0005-0000-0000-000062A80000}"/>
    <cellStyle name="Separador de milhares 2 4 4 7 2" xfId="16555" xr:uid="{00000000-0005-0000-0000-000063A80000}"/>
    <cellStyle name="Separador de milhares 2 4 4 8" xfId="16556" xr:uid="{00000000-0005-0000-0000-000064A80000}"/>
    <cellStyle name="Separador de milhares 2 4 4 8 2" xfId="16557" xr:uid="{00000000-0005-0000-0000-000065A80000}"/>
    <cellStyle name="Separador de milhares 2 4 4 9" xfId="16558" xr:uid="{00000000-0005-0000-0000-000066A80000}"/>
    <cellStyle name="Separador de milhares 2 4 5" xfId="16559" xr:uid="{00000000-0005-0000-0000-000067A80000}"/>
    <cellStyle name="Separador de milhares 2 4 5 2" xfId="16560" xr:uid="{00000000-0005-0000-0000-000068A80000}"/>
    <cellStyle name="Separador de milhares 2 4 5 2 2" xfId="16561" xr:uid="{00000000-0005-0000-0000-000069A80000}"/>
    <cellStyle name="Separador de milhares 2 4 5 3" xfId="16562" xr:uid="{00000000-0005-0000-0000-00006AA80000}"/>
    <cellStyle name="Separador de milhares 2 4 5 3 2" xfId="16563" xr:uid="{00000000-0005-0000-0000-00006BA80000}"/>
    <cellStyle name="Separador de milhares 2 4 5 4" xfId="16564" xr:uid="{00000000-0005-0000-0000-00006CA80000}"/>
    <cellStyle name="Separador de milhares 2 4 5 4 2" xfId="16565" xr:uid="{00000000-0005-0000-0000-00006DA80000}"/>
    <cellStyle name="Separador de milhares 2 4 5 5" xfId="16566" xr:uid="{00000000-0005-0000-0000-00006EA80000}"/>
    <cellStyle name="Separador de milhares 2 4 5 5 2" xfId="16567" xr:uid="{00000000-0005-0000-0000-00006FA80000}"/>
    <cellStyle name="Separador de milhares 2 4 5 6" xfId="16568" xr:uid="{00000000-0005-0000-0000-000070A80000}"/>
    <cellStyle name="Separador de milhares 2 4 5 6 2" xfId="16569" xr:uid="{00000000-0005-0000-0000-000071A80000}"/>
    <cellStyle name="Separador de milhares 2 4 5 7" xfId="16570" xr:uid="{00000000-0005-0000-0000-000072A80000}"/>
    <cellStyle name="Separador de milhares 2 4 5 7 2" xfId="16571" xr:uid="{00000000-0005-0000-0000-000073A80000}"/>
    <cellStyle name="Separador de milhares 2 4 5 8" xfId="16572" xr:uid="{00000000-0005-0000-0000-000074A80000}"/>
    <cellStyle name="Separador de milhares 2 4 5 8 2" xfId="16573" xr:uid="{00000000-0005-0000-0000-000075A80000}"/>
    <cellStyle name="Separador de milhares 2 4 5 9" xfId="16574" xr:uid="{00000000-0005-0000-0000-000076A80000}"/>
    <cellStyle name="Separador de milhares 2 4 6" xfId="16575" xr:uid="{00000000-0005-0000-0000-000077A80000}"/>
    <cellStyle name="Separador de milhares 2 4 6 2" xfId="16576" xr:uid="{00000000-0005-0000-0000-000078A80000}"/>
    <cellStyle name="Separador de milhares 2 4 6 2 2" xfId="16577" xr:uid="{00000000-0005-0000-0000-000079A80000}"/>
    <cellStyle name="Separador de milhares 2 4 6 3" xfId="16578" xr:uid="{00000000-0005-0000-0000-00007AA80000}"/>
    <cellStyle name="Separador de milhares 2 4 6 3 2" xfId="16579" xr:uid="{00000000-0005-0000-0000-00007BA80000}"/>
    <cellStyle name="Separador de milhares 2 4 6 4" xfId="16580" xr:uid="{00000000-0005-0000-0000-00007CA80000}"/>
    <cellStyle name="Separador de milhares 2 4 6 4 2" xfId="16581" xr:uid="{00000000-0005-0000-0000-00007DA80000}"/>
    <cellStyle name="Separador de milhares 2 4 6 5" xfId="16582" xr:uid="{00000000-0005-0000-0000-00007EA80000}"/>
    <cellStyle name="Separador de milhares 2 4 6 5 2" xfId="16583" xr:uid="{00000000-0005-0000-0000-00007FA80000}"/>
    <cellStyle name="Separador de milhares 2 4 6 6" xfId="16584" xr:uid="{00000000-0005-0000-0000-000080A80000}"/>
    <cellStyle name="Separador de milhares 2 4 6 6 2" xfId="16585" xr:uid="{00000000-0005-0000-0000-000081A80000}"/>
    <cellStyle name="Separador de milhares 2 4 6 7" xfId="16586" xr:uid="{00000000-0005-0000-0000-000082A80000}"/>
    <cellStyle name="Separador de milhares 2 4 6 7 2" xfId="16587" xr:uid="{00000000-0005-0000-0000-000083A80000}"/>
    <cellStyle name="Separador de milhares 2 4 6 8" xfId="16588" xr:uid="{00000000-0005-0000-0000-000084A80000}"/>
    <cellStyle name="Separador de milhares 2 4 6 8 2" xfId="16589" xr:uid="{00000000-0005-0000-0000-000085A80000}"/>
    <cellStyle name="Separador de milhares 2 4 6 9" xfId="16590" xr:uid="{00000000-0005-0000-0000-000086A80000}"/>
    <cellStyle name="Separador de milhares 2 4 7" xfId="16591" xr:uid="{00000000-0005-0000-0000-000087A80000}"/>
    <cellStyle name="Separador de milhares 2 4 7 2" xfId="16592" xr:uid="{00000000-0005-0000-0000-000088A80000}"/>
    <cellStyle name="Separador de milhares 2 4 7 2 2" xfId="16593" xr:uid="{00000000-0005-0000-0000-000089A80000}"/>
    <cellStyle name="Separador de milhares 2 4 7 3" xfId="16594" xr:uid="{00000000-0005-0000-0000-00008AA80000}"/>
    <cellStyle name="Separador de milhares 2 4 7 3 2" xfId="16595" xr:uid="{00000000-0005-0000-0000-00008BA80000}"/>
    <cellStyle name="Separador de milhares 2 4 7 4" xfId="16596" xr:uid="{00000000-0005-0000-0000-00008CA80000}"/>
    <cellStyle name="Separador de milhares 2 4 7 4 2" xfId="16597" xr:uid="{00000000-0005-0000-0000-00008DA80000}"/>
    <cellStyle name="Separador de milhares 2 4 7 5" xfId="16598" xr:uid="{00000000-0005-0000-0000-00008EA80000}"/>
    <cellStyle name="Separador de milhares 2 4 7 5 2" xfId="16599" xr:uid="{00000000-0005-0000-0000-00008FA80000}"/>
    <cellStyle name="Separador de milhares 2 4 7 6" xfId="16600" xr:uid="{00000000-0005-0000-0000-000090A80000}"/>
    <cellStyle name="Separador de milhares 2 4 7 6 2" xfId="16601" xr:uid="{00000000-0005-0000-0000-000091A80000}"/>
    <cellStyle name="Separador de milhares 2 4 7 7" xfId="16602" xr:uid="{00000000-0005-0000-0000-000092A80000}"/>
    <cellStyle name="Separador de milhares 2 4 7 7 2" xfId="16603" xr:uid="{00000000-0005-0000-0000-000093A80000}"/>
    <cellStyle name="Separador de milhares 2 4 7 8" xfId="16604" xr:uid="{00000000-0005-0000-0000-000094A80000}"/>
    <cellStyle name="Separador de milhares 2 4 7 8 2" xfId="16605" xr:uid="{00000000-0005-0000-0000-000095A80000}"/>
    <cellStyle name="Separador de milhares 2 4 7 9" xfId="16606" xr:uid="{00000000-0005-0000-0000-000096A80000}"/>
    <cellStyle name="Separador de milhares 2 4 8" xfId="16607" xr:uid="{00000000-0005-0000-0000-000097A80000}"/>
    <cellStyle name="Separador de milhares 2 4 8 2" xfId="16608" xr:uid="{00000000-0005-0000-0000-000098A80000}"/>
    <cellStyle name="Separador de milhares 2 4 8 2 2" xfId="16609" xr:uid="{00000000-0005-0000-0000-000099A80000}"/>
    <cellStyle name="Separador de milhares 2 4 8 3" xfId="16610" xr:uid="{00000000-0005-0000-0000-00009AA80000}"/>
    <cellStyle name="Separador de milhares 2 4 8 3 2" xfId="16611" xr:uid="{00000000-0005-0000-0000-00009BA80000}"/>
    <cellStyle name="Separador de milhares 2 4 8 4" xfId="16612" xr:uid="{00000000-0005-0000-0000-00009CA80000}"/>
    <cellStyle name="Separador de milhares 2 4 8 4 2" xfId="16613" xr:uid="{00000000-0005-0000-0000-00009DA80000}"/>
    <cellStyle name="Separador de milhares 2 4 8 5" xfId="16614" xr:uid="{00000000-0005-0000-0000-00009EA80000}"/>
    <cellStyle name="Separador de milhares 2 4 8 5 2" xfId="16615" xr:uid="{00000000-0005-0000-0000-00009FA80000}"/>
    <cellStyle name="Separador de milhares 2 4 8 6" xfId="16616" xr:uid="{00000000-0005-0000-0000-0000A0A80000}"/>
    <cellStyle name="Separador de milhares 2 4 8 6 2" xfId="16617" xr:uid="{00000000-0005-0000-0000-0000A1A80000}"/>
    <cellStyle name="Separador de milhares 2 4 8 7" xfId="16618" xr:uid="{00000000-0005-0000-0000-0000A2A80000}"/>
    <cellStyle name="Separador de milhares 2 4 8 7 2" xfId="16619" xr:uid="{00000000-0005-0000-0000-0000A3A80000}"/>
    <cellStyle name="Separador de milhares 2 4 8 8" xfId="16620" xr:uid="{00000000-0005-0000-0000-0000A4A80000}"/>
    <cellStyle name="Separador de milhares 2 4 8 8 2" xfId="16621" xr:uid="{00000000-0005-0000-0000-0000A5A80000}"/>
    <cellStyle name="Separador de milhares 2 4 8 9" xfId="16622" xr:uid="{00000000-0005-0000-0000-0000A6A80000}"/>
    <cellStyle name="Separador de milhares 2 4 9" xfId="16623" xr:uid="{00000000-0005-0000-0000-0000A7A80000}"/>
    <cellStyle name="Separador de milhares 2 4 9 2" xfId="16624" xr:uid="{00000000-0005-0000-0000-0000A8A80000}"/>
    <cellStyle name="Separador de milhares 2 4 9 2 2" xfId="16625" xr:uid="{00000000-0005-0000-0000-0000A9A80000}"/>
    <cellStyle name="Separador de milhares 2 4 9 3" xfId="16626" xr:uid="{00000000-0005-0000-0000-0000AAA80000}"/>
    <cellStyle name="Separador de milhares 2 4 9 3 2" xfId="16627" xr:uid="{00000000-0005-0000-0000-0000ABA80000}"/>
    <cellStyle name="Separador de milhares 2 4 9 4" xfId="16628" xr:uid="{00000000-0005-0000-0000-0000ACA80000}"/>
    <cellStyle name="Separador de milhares 2 4 9 4 2" xfId="16629" xr:uid="{00000000-0005-0000-0000-0000ADA80000}"/>
    <cellStyle name="Separador de milhares 2 4 9 5" xfId="16630" xr:uid="{00000000-0005-0000-0000-0000AEA80000}"/>
    <cellStyle name="Separador de milhares 2 4 9 5 2" xfId="16631" xr:uid="{00000000-0005-0000-0000-0000AFA80000}"/>
    <cellStyle name="Separador de milhares 2 4 9 6" xfId="16632" xr:uid="{00000000-0005-0000-0000-0000B0A80000}"/>
    <cellStyle name="Separador de milhares 2 4 9 6 2" xfId="16633" xr:uid="{00000000-0005-0000-0000-0000B1A80000}"/>
    <cellStyle name="Separador de milhares 2 4 9 7" xfId="16634" xr:uid="{00000000-0005-0000-0000-0000B2A80000}"/>
    <cellStyle name="Separador de milhares 2 4 9 7 2" xfId="16635" xr:uid="{00000000-0005-0000-0000-0000B3A80000}"/>
    <cellStyle name="Separador de milhares 2 4 9 8" xfId="16636" xr:uid="{00000000-0005-0000-0000-0000B4A80000}"/>
    <cellStyle name="Separador de milhares 2 4 9 8 2" xfId="16637" xr:uid="{00000000-0005-0000-0000-0000B5A80000}"/>
    <cellStyle name="Separador de milhares 2 4 9 9" xfId="16638" xr:uid="{00000000-0005-0000-0000-0000B6A80000}"/>
    <cellStyle name="Separador de milhares 2 40" xfId="2676" xr:uid="{00000000-0005-0000-0000-0000B7A80000}"/>
    <cellStyle name="Separador de milhares 2 41" xfId="16639" xr:uid="{00000000-0005-0000-0000-0000B8A80000}"/>
    <cellStyle name="Separador de milhares 2 42" xfId="16640" xr:uid="{00000000-0005-0000-0000-0000B9A80000}"/>
    <cellStyle name="Separador de milhares 2 43" xfId="16641" xr:uid="{00000000-0005-0000-0000-0000BAA80000}"/>
    <cellStyle name="Separador de milhares 2 44" xfId="16642" xr:uid="{00000000-0005-0000-0000-0000BBA80000}"/>
    <cellStyle name="Separador de milhares 2 45" xfId="16643" xr:uid="{00000000-0005-0000-0000-0000BCA80000}"/>
    <cellStyle name="Separador de milhares 2 46" xfId="16644" xr:uid="{00000000-0005-0000-0000-0000BDA80000}"/>
    <cellStyle name="Separador de milhares 2 47" xfId="16645" xr:uid="{00000000-0005-0000-0000-0000BEA80000}"/>
    <cellStyle name="Separador de milhares 2 48" xfId="16646" xr:uid="{00000000-0005-0000-0000-0000BFA80000}"/>
    <cellStyle name="Separador de milhares 2 48 2" xfId="16647" xr:uid="{00000000-0005-0000-0000-0000C0A80000}"/>
    <cellStyle name="Separador de milhares 2 48 3" xfId="16648" xr:uid="{00000000-0005-0000-0000-0000C1A80000}"/>
    <cellStyle name="Separador de milhares 2 48 4" xfId="16649" xr:uid="{00000000-0005-0000-0000-0000C2A80000}"/>
    <cellStyle name="Separador de milhares 2 48 5" xfId="16650" xr:uid="{00000000-0005-0000-0000-0000C3A80000}"/>
    <cellStyle name="Separador de milhares 2 48 6" xfId="16651" xr:uid="{00000000-0005-0000-0000-0000C4A80000}"/>
    <cellStyle name="Separador de milhares 2 49" xfId="16652" xr:uid="{00000000-0005-0000-0000-0000C5A80000}"/>
    <cellStyle name="Separador de milhares 2 5" xfId="2677" xr:uid="{00000000-0005-0000-0000-0000C6A80000}"/>
    <cellStyle name="Separador de milhares 2 5 10" xfId="16653" xr:uid="{00000000-0005-0000-0000-0000C7A80000}"/>
    <cellStyle name="Separador de milhares 2 5 10 2" xfId="16654" xr:uid="{00000000-0005-0000-0000-0000C8A80000}"/>
    <cellStyle name="Separador de milhares 2 5 10 2 2" xfId="16655" xr:uid="{00000000-0005-0000-0000-0000C9A80000}"/>
    <cellStyle name="Separador de milhares 2 5 10 3" xfId="16656" xr:uid="{00000000-0005-0000-0000-0000CAA80000}"/>
    <cellStyle name="Separador de milhares 2 5 10 3 2" xfId="16657" xr:uid="{00000000-0005-0000-0000-0000CBA80000}"/>
    <cellStyle name="Separador de milhares 2 5 10 4" xfId="16658" xr:uid="{00000000-0005-0000-0000-0000CCA80000}"/>
    <cellStyle name="Separador de milhares 2 5 10 4 2" xfId="16659" xr:uid="{00000000-0005-0000-0000-0000CDA80000}"/>
    <cellStyle name="Separador de milhares 2 5 10 5" xfId="16660" xr:uid="{00000000-0005-0000-0000-0000CEA80000}"/>
    <cellStyle name="Separador de milhares 2 5 10 5 2" xfId="16661" xr:uid="{00000000-0005-0000-0000-0000CFA80000}"/>
    <cellStyle name="Separador de milhares 2 5 10 6" xfId="16662" xr:uid="{00000000-0005-0000-0000-0000D0A80000}"/>
    <cellStyle name="Separador de milhares 2 5 10 6 2" xfId="16663" xr:uid="{00000000-0005-0000-0000-0000D1A80000}"/>
    <cellStyle name="Separador de milhares 2 5 10 7" xfId="16664" xr:uid="{00000000-0005-0000-0000-0000D2A80000}"/>
    <cellStyle name="Separador de milhares 2 5 10 7 2" xfId="16665" xr:uid="{00000000-0005-0000-0000-0000D3A80000}"/>
    <cellStyle name="Separador de milhares 2 5 10 8" xfId="16666" xr:uid="{00000000-0005-0000-0000-0000D4A80000}"/>
    <cellStyle name="Separador de milhares 2 5 10 8 2" xfId="16667" xr:uid="{00000000-0005-0000-0000-0000D5A80000}"/>
    <cellStyle name="Separador de milhares 2 5 10 9" xfId="16668" xr:uid="{00000000-0005-0000-0000-0000D6A80000}"/>
    <cellStyle name="Separador de milhares 2 5 11" xfId="16669" xr:uid="{00000000-0005-0000-0000-0000D7A80000}"/>
    <cellStyle name="Separador de milhares 2 5 12" xfId="16670" xr:uid="{00000000-0005-0000-0000-0000D8A80000}"/>
    <cellStyle name="Separador de milhares 2 5 13" xfId="16671" xr:uid="{00000000-0005-0000-0000-0000D9A80000}"/>
    <cellStyle name="Separador de milhares 2 5 14" xfId="16672" xr:uid="{00000000-0005-0000-0000-0000DAA80000}"/>
    <cellStyle name="Separador de milhares 2 5 15" xfId="16673" xr:uid="{00000000-0005-0000-0000-0000DBA80000}"/>
    <cellStyle name="Separador de milhares 2 5 16" xfId="16674" xr:uid="{00000000-0005-0000-0000-0000DCA80000}"/>
    <cellStyle name="Separador de milhares 2 5 17" xfId="46082" xr:uid="{00000000-0005-0000-0000-0000DDA80000}"/>
    <cellStyle name="Separador de milhares 2 5 2" xfId="3191" xr:uid="{00000000-0005-0000-0000-0000DEA80000}"/>
    <cellStyle name="Separador de milhares 2 5 2 2" xfId="16675" xr:uid="{00000000-0005-0000-0000-0000DFA80000}"/>
    <cellStyle name="Separador de milhares 2 5 2 2 2" xfId="16676" xr:uid="{00000000-0005-0000-0000-0000E0A80000}"/>
    <cellStyle name="Separador de milhares 2 5 2 3" xfId="16677" xr:uid="{00000000-0005-0000-0000-0000E1A80000}"/>
    <cellStyle name="Separador de milhares 2 5 2 3 2" xfId="16678" xr:uid="{00000000-0005-0000-0000-0000E2A80000}"/>
    <cellStyle name="Separador de milhares 2 5 2 4" xfId="16679" xr:uid="{00000000-0005-0000-0000-0000E3A80000}"/>
    <cellStyle name="Separador de milhares 2 5 2 4 2" xfId="16680" xr:uid="{00000000-0005-0000-0000-0000E4A80000}"/>
    <cellStyle name="Separador de milhares 2 5 2 5" xfId="16681" xr:uid="{00000000-0005-0000-0000-0000E5A80000}"/>
    <cellStyle name="Separador de milhares 2 5 2 5 2" xfId="16682" xr:uid="{00000000-0005-0000-0000-0000E6A80000}"/>
    <cellStyle name="Separador de milhares 2 5 2 6" xfId="16683" xr:uid="{00000000-0005-0000-0000-0000E7A80000}"/>
    <cellStyle name="Separador de milhares 2 5 2 6 2" xfId="16684" xr:uid="{00000000-0005-0000-0000-0000E8A80000}"/>
    <cellStyle name="Separador de milhares 2 5 2 7" xfId="16685" xr:uid="{00000000-0005-0000-0000-0000E9A80000}"/>
    <cellStyle name="Separador de milhares 2 5 2 7 2" xfId="16686" xr:uid="{00000000-0005-0000-0000-0000EAA80000}"/>
    <cellStyle name="Separador de milhares 2 5 2 8" xfId="16687" xr:uid="{00000000-0005-0000-0000-0000EBA80000}"/>
    <cellStyle name="Separador de milhares 2 5 2 8 2" xfId="16688" xr:uid="{00000000-0005-0000-0000-0000ECA80000}"/>
    <cellStyle name="Separador de milhares 2 5 2 9" xfId="16689" xr:uid="{00000000-0005-0000-0000-0000EDA80000}"/>
    <cellStyle name="Separador de milhares 2 5 3" xfId="16690" xr:uid="{00000000-0005-0000-0000-0000EEA80000}"/>
    <cellStyle name="Separador de milhares 2 5 3 2" xfId="16691" xr:uid="{00000000-0005-0000-0000-0000EFA80000}"/>
    <cellStyle name="Separador de milhares 2 5 3 2 2" xfId="16692" xr:uid="{00000000-0005-0000-0000-0000F0A80000}"/>
    <cellStyle name="Separador de milhares 2 5 3 3" xfId="16693" xr:uid="{00000000-0005-0000-0000-0000F1A80000}"/>
    <cellStyle name="Separador de milhares 2 5 3 3 2" xfId="16694" xr:uid="{00000000-0005-0000-0000-0000F2A80000}"/>
    <cellStyle name="Separador de milhares 2 5 3 4" xfId="16695" xr:uid="{00000000-0005-0000-0000-0000F3A80000}"/>
    <cellStyle name="Separador de milhares 2 5 3 4 2" xfId="16696" xr:uid="{00000000-0005-0000-0000-0000F4A80000}"/>
    <cellStyle name="Separador de milhares 2 5 3 5" xfId="16697" xr:uid="{00000000-0005-0000-0000-0000F5A80000}"/>
    <cellStyle name="Separador de milhares 2 5 3 5 2" xfId="16698" xr:uid="{00000000-0005-0000-0000-0000F6A80000}"/>
    <cellStyle name="Separador de milhares 2 5 3 6" xfId="16699" xr:uid="{00000000-0005-0000-0000-0000F7A80000}"/>
    <cellStyle name="Separador de milhares 2 5 3 6 2" xfId="16700" xr:uid="{00000000-0005-0000-0000-0000F8A80000}"/>
    <cellStyle name="Separador de milhares 2 5 3 7" xfId="16701" xr:uid="{00000000-0005-0000-0000-0000F9A80000}"/>
    <cellStyle name="Separador de milhares 2 5 3 7 2" xfId="16702" xr:uid="{00000000-0005-0000-0000-0000FAA80000}"/>
    <cellStyle name="Separador de milhares 2 5 3 8" xfId="16703" xr:uid="{00000000-0005-0000-0000-0000FBA80000}"/>
    <cellStyle name="Separador de milhares 2 5 3 8 2" xfId="16704" xr:uid="{00000000-0005-0000-0000-0000FCA80000}"/>
    <cellStyle name="Separador de milhares 2 5 3 9" xfId="16705" xr:uid="{00000000-0005-0000-0000-0000FDA80000}"/>
    <cellStyle name="Separador de milhares 2 5 4" xfId="16706" xr:uid="{00000000-0005-0000-0000-0000FEA80000}"/>
    <cellStyle name="Separador de milhares 2 5 4 2" xfId="16707" xr:uid="{00000000-0005-0000-0000-0000FFA80000}"/>
    <cellStyle name="Separador de milhares 2 5 4 2 2" xfId="16708" xr:uid="{00000000-0005-0000-0000-000000A90000}"/>
    <cellStyle name="Separador de milhares 2 5 4 3" xfId="16709" xr:uid="{00000000-0005-0000-0000-000001A90000}"/>
    <cellStyle name="Separador de milhares 2 5 4 3 2" xfId="16710" xr:uid="{00000000-0005-0000-0000-000002A90000}"/>
    <cellStyle name="Separador de milhares 2 5 4 4" xfId="16711" xr:uid="{00000000-0005-0000-0000-000003A90000}"/>
    <cellStyle name="Separador de milhares 2 5 4 4 2" xfId="16712" xr:uid="{00000000-0005-0000-0000-000004A90000}"/>
    <cellStyle name="Separador de milhares 2 5 4 5" xfId="16713" xr:uid="{00000000-0005-0000-0000-000005A90000}"/>
    <cellStyle name="Separador de milhares 2 5 4 5 2" xfId="16714" xr:uid="{00000000-0005-0000-0000-000006A90000}"/>
    <cellStyle name="Separador de milhares 2 5 4 6" xfId="16715" xr:uid="{00000000-0005-0000-0000-000007A90000}"/>
    <cellStyle name="Separador de milhares 2 5 4 6 2" xfId="16716" xr:uid="{00000000-0005-0000-0000-000008A90000}"/>
    <cellStyle name="Separador de milhares 2 5 4 7" xfId="16717" xr:uid="{00000000-0005-0000-0000-000009A90000}"/>
    <cellStyle name="Separador de milhares 2 5 4 7 2" xfId="16718" xr:uid="{00000000-0005-0000-0000-00000AA90000}"/>
    <cellStyle name="Separador de milhares 2 5 4 8" xfId="16719" xr:uid="{00000000-0005-0000-0000-00000BA90000}"/>
    <cellStyle name="Separador de milhares 2 5 4 8 2" xfId="16720" xr:uid="{00000000-0005-0000-0000-00000CA90000}"/>
    <cellStyle name="Separador de milhares 2 5 4 9" xfId="16721" xr:uid="{00000000-0005-0000-0000-00000DA90000}"/>
    <cellStyle name="Separador de milhares 2 5 5" xfId="16722" xr:uid="{00000000-0005-0000-0000-00000EA90000}"/>
    <cellStyle name="Separador de milhares 2 5 5 2" xfId="16723" xr:uid="{00000000-0005-0000-0000-00000FA90000}"/>
    <cellStyle name="Separador de milhares 2 5 5 2 2" xfId="16724" xr:uid="{00000000-0005-0000-0000-000010A90000}"/>
    <cellStyle name="Separador de milhares 2 5 5 3" xfId="16725" xr:uid="{00000000-0005-0000-0000-000011A90000}"/>
    <cellStyle name="Separador de milhares 2 5 5 3 2" xfId="16726" xr:uid="{00000000-0005-0000-0000-000012A90000}"/>
    <cellStyle name="Separador de milhares 2 5 5 4" xfId="16727" xr:uid="{00000000-0005-0000-0000-000013A90000}"/>
    <cellStyle name="Separador de milhares 2 5 5 4 2" xfId="16728" xr:uid="{00000000-0005-0000-0000-000014A90000}"/>
    <cellStyle name="Separador de milhares 2 5 5 5" xfId="16729" xr:uid="{00000000-0005-0000-0000-000015A90000}"/>
    <cellStyle name="Separador de milhares 2 5 5 5 2" xfId="16730" xr:uid="{00000000-0005-0000-0000-000016A90000}"/>
    <cellStyle name="Separador de milhares 2 5 5 6" xfId="16731" xr:uid="{00000000-0005-0000-0000-000017A90000}"/>
    <cellStyle name="Separador de milhares 2 5 5 6 2" xfId="16732" xr:uid="{00000000-0005-0000-0000-000018A90000}"/>
    <cellStyle name="Separador de milhares 2 5 5 7" xfId="16733" xr:uid="{00000000-0005-0000-0000-000019A90000}"/>
    <cellStyle name="Separador de milhares 2 5 5 7 2" xfId="16734" xr:uid="{00000000-0005-0000-0000-00001AA90000}"/>
    <cellStyle name="Separador de milhares 2 5 5 8" xfId="16735" xr:uid="{00000000-0005-0000-0000-00001BA90000}"/>
    <cellStyle name="Separador de milhares 2 5 5 8 2" xfId="16736" xr:uid="{00000000-0005-0000-0000-00001CA90000}"/>
    <cellStyle name="Separador de milhares 2 5 5 9" xfId="16737" xr:uid="{00000000-0005-0000-0000-00001DA90000}"/>
    <cellStyle name="Separador de milhares 2 5 6" xfId="16738" xr:uid="{00000000-0005-0000-0000-00001EA90000}"/>
    <cellStyle name="Separador de milhares 2 5 6 2" xfId="16739" xr:uid="{00000000-0005-0000-0000-00001FA90000}"/>
    <cellStyle name="Separador de milhares 2 5 6 2 2" xfId="16740" xr:uid="{00000000-0005-0000-0000-000020A90000}"/>
    <cellStyle name="Separador de milhares 2 5 6 3" xfId="16741" xr:uid="{00000000-0005-0000-0000-000021A90000}"/>
    <cellStyle name="Separador de milhares 2 5 6 3 2" xfId="16742" xr:uid="{00000000-0005-0000-0000-000022A90000}"/>
    <cellStyle name="Separador de milhares 2 5 6 4" xfId="16743" xr:uid="{00000000-0005-0000-0000-000023A90000}"/>
    <cellStyle name="Separador de milhares 2 5 6 4 2" xfId="16744" xr:uid="{00000000-0005-0000-0000-000024A90000}"/>
    <cellStyle name="Separador de milhares 2 5 6 5" xfId="16745" xr:uid="{00000000-0005-0000-0000-000025A90000}"/>
    <cellStyle name="Separador de milhares 2 5 6 5 2" xfId="16746" xr:uid="{00000000-0005-0000-0000-000026A90000}"/>
    <cellStyle name="Separador de milhares 2 5 6 6" xfId="16747" xr:uid="{00000000-0005-0000-0000-000027A90000}"/>
    <cellStyle name="Separador de milhares 2 5 6 6 2" xfId="16748" xr:uid="{00000000-0005-0000-0000-000028A90000}"/>
    <cellStyle name="Separador de milhares 2 5 6 7" xfId="16749" xr:uid="{00000000-0005-0000-0000-000029A90000}"/>
    <cellStyle name="Separador de milhares 2 5 6 7 2" xfId="16750" xr:uid="{00000000-0005-0000-0000-00002AA90000}"/>
    <cellStyle name="Separador de milhares 2 5 6 8" xfId="16751" xr:uid="{00000000-0005-0000-0000-00002BA90000}"/>
    <cellStyle name="Separador de milhares 2 5 6 8 2" xfId="16752" xr:uid="{00000000-0005-0000-0000-00002CA90000}"/>
    <cellStyle name="Separador de milhares 2 5 6 9" xfId="16753" xr:uid="{00000000-0005-0000-0000-00002DA90000}"/>
    <cellStyle name="Separador de milhares 2 5 7" xfId="16754" xr:uid="{00000000-0005-0000-0000-00002EA90000}"/>
    <cellStyle name="Separador de milhares 2 5 7 2" xfId="16755" xr:uid="{00000000-0005-0000-0000-00002FA90000}"/>
    <cellStyle name="Separador de milhares 2 5 7 2 2" xfId="16756" xr:uid="{00000000-0005-0000-0000-000030A90000}"/>
    <cellStyle name="Separador de milhares 2 5 7 3" xfId="16757" xr:uid="{00000000-0005-0000-0000-000031A90000}"/>
    <cellStyle name="Separador de milhares 2 5 7 3 2" xfId="16758" xr:uid="{00000000-0005-0000-0000-000032A90000}"/>
    <cellStyle name="Separador de milhares 2 5 7 4" xfId="16759" xr:uid="{00000000-0005-0000-0000-000033A90000}"/>
    <cellStyle name="Separador de milhares 2 5 7 4 2" xfId="16760" xr:uid="{00000000-0005-0000-0000-000034A90000}"/>
    <cellStyle name="Separador de milhares 2 5 7 5" xfId="16761" xr:uid="{00000000-0005-0000-0000-000035A90000}"/>
    <cellStyle name="Separador de milhares 2 5 7 5 2" xfId="16762" xr:uid="{00000000-0005-0000-0000-000036A90000}"/>
    <cellStyle name="Separador de milhares 2 5 7 6" xfId="16763" xr:uid="{00000000-0005-0000-0000-000037A90000}"/>
    <cellStyle name="Separador de milhares 2 5 7 6 2" xfId="16764" xr:uid="{00000000-0005-0000-0000-000038A90000}"/>
    <cellStyle name="Separador de milhares 2 5 7 7" xfId="16765" xr:uid="{00000000-0005-0000-0000-000039A90000}"/>
    <cellStyle name="Separador de milhares 2 5 7 7 2" xfId="16766" xr:uid="{00000000-0005-0000-0000-00003AA90000}"/>
    <cellStyle name="Separador de milhares 2 5 7 8" xfId="16767" xr:uid="{00000000-0005-0000-0000-00003BA90000}"/>
    <cellStyle name="Separador de milhares 2 5 7 8 2" xfId="16768" xr:uid="{00000000-0005-0000-0000-00003CA90000}"/>
    <cellStyle name="Separador de milhares 2 5 7 9" xfId="16769" xr:uid="{00000000-0005-0000-0000-00003DA90000}"/>
    <cellStyle name="Separador de milhares 2 5 8" xfId="16770" xr:uid="{00000000-0005-0000-0000-00003EA90000}"/>
    <cellStyle name="Separador de milhares 2 5 8 2" xfId="16771" xr:uid="{00000000-0005-0000-0000-00003FA90000}"/>
    <cellStyle name="Separador de milhares 2 5 8 2 2" xfId="16772" xr:uid="{00000000-0005-0000-0000-000040A90000}"/>
    <cellStyle name="Separador de milhares 2 5 8 3" xfId="16773" xr:uid="{00000000-0005-0000-0000-000041A90000}"/>
    <cellStyle name="Separador de milhares 2 5 8 3 2" xfId="16774" xr:uid="{00000000-0005-0000-0000-000042A90000}"/>
    <cellStyle name="Separador de milhares 2 5 8 4" xfId="16775" xr:uid="{00000000-0005-0000-0000-000043A90000}"/>
    <cellStyle name="Separador de milhares 2 5 8 4 2" xfId="16776" xr:uid="{00000000-0005-0000-0000-000044A90000}"/>
    <cellStyle name="Separador de milhares 2 5 8 5" xfId="16777" xr:uid="{00000000-0005-0000-0000-000045A90000}"/>
    <cellStyle name="Separador de milhares 2 5 8 5 2" xfId="16778" xr:uid="{00000000-0005-0000-0000-000046A90000}"/>
    <cellStyle name="Separador de milhares 2 5 8 6" xfId="16779" xr:uid="{00000000-0005-0000-0000-000047A90000}"/>
    <cellStyle name="Separador de milhares 2 5 8 6 2" xfId="16780" xr:uid="{00000000-0005-0000-0000-000048A90000}"/>
    <cellStyle name="Separador de milhares 2 5 8 7" xfId="16781" xr:uid="{00000000-0005-0000-0000-000049A90000}"/>
    <cellStyle name="Separador de milhares 2 5 8 7 2" xfId="16782" xr:uid="{00000000-0005-0000-0000-00004AA90000}"/>
    <cellStyle name="Separador de milhares 2 5 8 8" xfId="16783" xr:uid="{00000000-0005-0000-0000-00004BA90000}"/>
    <cellStyle name="Separador de milhares 2 5 8 8 2" xfId="16784" xr:uid="{00000000-0005-0000-0000-00004CA90000}"/>
    <cellStyle name="Separador de milhares 2 5 8 9" xfId="16785" xr:uid="{00000000-0005-0000-0000-00004DA90000}"/>
    <cellStyle name="Separador de milhares 2 5 9" xfId="16786" xr:uid="{00000000-0005-0000-0000-00004EA90000}"/>
    <cellStyle name="Separador de milhares 2 5 9 2" xfId="16787" xr:uid="{00000000-0005-0000-0000-00004FA90000}"/>
    <cellStyle name="Separador de milhares 2 5 9 2 2" xfId="16788" xr:uid="{00000000-0005-0000-0000-000050A90000}"/>
    <cellStyle name="Separador de milhares 2 5 9 3" xfId="16789" xr:uid="{00000000-0005-0000-0000-000051A90000}"/>
    <cellStyle name="Separador de milhares 2 5 9 3 2" xfId="16790" xr:uid="{00000000-0005-0000-0000-000052A90000}"/>
    <cellStyle name="Separador de milhares 2 5 9 4" xfId="16791" xr:uid="{00000000-0005-0000-0000-000053A90000}"/>
    <cellStyle name="Separador de milhares 2 5 9 4 2" xfId="16792" xr:uid="{00000000-0005-0000-0000-000054A90000}"/>
    <cellStyle name="Separador de milhares 2 5 9 5" xfId="16793" xr:uid="{00000000-0005-0000-0000-000055A90000}"/>
    <cellStyle name="Separador de milhares 2 5 9 5 2" xfId="16794" xr:uid="{00000000-0005-0000-0000-000056A90000}"/>
    <cellStyle name="Separador de milhares 2 5 9 6" xfId="16795" xr:uid="{00000000-0005-0000-0000-000057A90000}"/>
    <cellStyle name="Separador de milhares 2 5 9 6 2" xfId="16796" xr:uid="{00000000-0005-0000-0000-000058A90000}"/>
    <cellStyle name="Separador de milhares 2 5 9 7" xfId="16797" xr:uid="{00000000-0005-0000-0000-000059A90000}"/>
    <cellStyle name="Separador de milhares 2 5 9 7 2" xfId="16798" xr:uid="{00000000-0005-0000-0000-00005AA90000}"/>
    <cellStyle name="Separador de milhares 2 5 9 8" xfId="16799" xr:uid="{00000000-0005-0000-0000-00005BA90000}"/>
    <cellStyle name="Separador de milhares 2 5 9 8 2" xfId="16800" xr:uid="{00000000-0005-0000-0000-00005CA90000}"/>
    <cellStyle name="Separador de milhares 2 5 9 9" xfId="16801" xr:uid="{00000000-0005-0000-0000-00005DA90000}"/>
    <cellStyle name="Separador de milhares 2 50" xfId="16802" xr:uid="{00000000-0005-0000-0000-00005EA90000}"/>
    <cellStyle name="Separador de milhares 2 51" xfId="16803" xr:uid="{00000000-0005-0000-0000-00005FA90000}"/>
    <cellStyle name="Separador de milhares 2 52" xfId="16804" xr:uid="{00000000-0005-0000-0000-000060A90000}"/>
    <cellStyle name="Separador de milhares 2 53" xfId="16805" xr:uid="{00000000-0005-0000-0000-000061A90000}"/>
    <cellStyle name="Separador de milhares 2 54" xfId="16806" xr:uid="{00000000-0005-0000-0000-000062A90000}"/>
    <cellStyle name="Separador de milhares 2 55" xfId="16807" xr:uid="{00000000-0005-0000-0000-000063A90000}"/>
    <cellStyle name="Separador de milhares 2 56" xfId="16808" xr:uid="{00000000-0005-0000-0000-000064A90000}"/>
    <cellStyle name="Separador de milhares 2 57" xfId="16809" xr:uid="{00000000-0005-0000-0000-000065A90000}"/>
    <cellStyle name="Separador de milhares 2 58" xfId="16810" xr:uid="{00000000-0005-0000-0000-000066A90000}"/>
    <cellStyle name="Separador de milhares 2 59" xfId="16811" xr:uid="{00000000-0005-0000-0000-000067A90000}"/>
    <cellStyle name="Separador de milhares 2 6" xfId="2678" xr:uid="{00000000-0005-0000-0000-000068A90000}"/>
    <cellStyle name="Separador de milhares 2 6 10" xfId="16812" xr:uid="{00000000-0005-0000-0000-000069A90000}"/>
    <cellStyle name="Separador de milhares 2 6 10 2" xfId="16813" xr:uid="{00000000-0005-0000-0000-00006AA90000}"/>
    <cellStyle name="Separador de milhares 2 6 10 2 2" xfId="16814" xr:uid="{00000000-0005-0000-0000-00006BA90000}"/>
    <cellStyle name="Separador de milhares 2 6 10 3" xfId="16815" xr:uid="{00000000-0005-0000-0000-00006CA90000}"/>
    <cellStyle name="Separador de milhares 2 6 10 3 2" xfId="16816" xr:uid="{00000000-0005-0000-0000-00006DA90000}"/>
    <cellStyle name="Separador de milhares 2 6 10 4" xfId="16817" xr:uid="{00000000-0005-0000-0000-00006EA90000}"/>
    <cellStyle name="Separador de milhares 2 6 10 4 2" xfId="16818" xr:uid="{00000000-0005-0000-0000-00006FA90000}"/>
    <cellStyle name="Separador de milhares 2 6 10 5" xfId="16819" xr:uid="{00000000-0005-0000-0000-000070A90000}"/>
    <cellStyle name="Separador de milhares 2 6 10 5 2" xfId="16820" xr:uid="{00000000-0005-0000-0000-000071A90000}"/>
    <cellStyle name="Separador de milhares 2 6 10 6" xfId="16821" xr:uid="{00000000-0005-0000-0000-000072A90000}"/>
    <cellStyle name="Separador de milhares 2 6 10 6 2" xfId="16822" xr:uid="{00000000-0005-0000-0000-000073A90000}"/>
    <cellStyle name="Separador de milhares 2 6 10 7" xfId="16823" xr:uid="{00000000-0005-0000-0000-000074A90000}"/>
    <cellStyle name="Separador de milhares 2 6 10 7 2" xfId="16824" xr:uid="{00000000-0005-0000-0000-000075A90000}"/>
    <cellStyle name="Separador de milhares 2 6 10 8" xfId="16825" xr:uid="{00000000-0005-0000-0000-000076A90000}"/>
    <cellStyle name="Separador de milhares 2 6 10 8 2" xfId="16826" xr:uid="{00000000-0005-0000-0000-000077A90000}"/>
    <cellStyle name="Separador de milhares 2 6 10 9" xfId="16827" xr:uid="{00000000-0005-0000-0000-000078A90000}"/>
    <cellStyle name="Separador de milhares 2 6 11" xfId="16828" xr:uid="{00000000-0005-0000-0000-000079A90000}"/>
    <cellStyle name="Separador de milhares 2 6 12" xfId="16829" xr:uid="{00000000-0005-0000-0000-00007AA90000}"/>
    <cellStyle name="Separador de milhares 2 6 13" xfId="16830" xr:uid="{00000000-0005-0000-0000-00007BA90000}"/>
    <cellStyle name="Separador de milhares 2 6 14" xfId="16831" xr:uid="{00000000-0005-0000-0000-00007CA90000}"/>
    <cellStyle name="Separador de milhares 2 6 15" xfId="16832" xr:uid="{00000000-0005-0000-0000-00007DA90000}"/>
    <cellStyle name="Separador de milhares 2 6 16" xfId="16833" xr:uid="{00000000-0005-0000-0000-00007EA90000}"/>
    <cellStyle name="Separador de milhares 2 6 2" xfId="3192" xr:uid="{00000000-0005-0000-0000-00007FA90000}"/>
    <cellStyle name="Separador de milhares 2 6 2 2" xfId="16834" xr:uid="{00000000-0005-0000-0000-000080A90000}"/>
    <cellStyle name="Separador de milhares 2 6 2 2 2" xfId="16835" xr:uid="{00000000-0005-0000-0000-000081A90000}"/>
    <cellStyle name="Separador de milhares 2 6 2 3" xfId="16836" xr:uid="{00000000-0005-0000-0000-000082A90000}"/>
    <cellStyle name="Separador de milhares 2 6 2 3 2" xfId="16837" xr:uid="{00000000-0005-0000-0000-000083A90000}"/>
    <cellStyle name="Separador de milhares 2 6 2 4" xfId="16838" xr:uid="{00000000-0005-0000-0000-000084A90000}"/>
    <cellStyle name="Separador de milhares 2 6 2 4 2" xfId="16839" xr:uid="{00000000-0005-0000-0000-000085A90000}"/>
    <cellStyle name="Separador de milhares 2 6 2 5" xfId="16840" xr:uid="{00000000-0005-0000-0000-000086A90000}"/>
    <cellStyle name="Separador de milhares 2 6 2 5 2" xfId="16841" xr:uid="{00000000-0005-0000-0000-000087A90000}"/>
    <cellStyle name="Separador de milhares 2 6 2 6" xfId="16842" xr:uid="{00000000-0005-0000-0000-000088A90000}"/>
    <cellStyle name="Separador de milhares 2 6 2 6 2" xfId="16843" xr:uid="{00000000-0005-0000-0000-000089A90000}"/>
    <cellStyle name="Separador de milhares 2 6 2 7" xfId="16844" xr:uid="{00000000-0005-0000-0000-00008AA90000}"/>
    <cellStyle name="Separador de milhares 2 6 2 7 2" xfId="16845" xr:uid="{00000000-0005-0000-0000-00008BA90000}"/>
    <cellStyle name="Separador de milhares 2 6 2 8" xfId="16846" xr:uid="{00000000-0005-0000-0000-00008CA90000}"/>
    <cellStyle name="Separador de milhares 2 6 2 8 2" xfId="16847" xr:uid="{00000000-0005-0000-0000-00008DA90000}"/>
    <cellStyle name="Separador de milhares 2 6 2 9" xfId="16848" xr:uid="{00000000-0005-0000-0000-00008EA90000}"/>
    <cellStyle name="Separador de milhares 2 6 3" xfId="16849" xr:uid="{00000000-0005-0000-0000-00008FA90000}"/>
    <cellStyle name="Separador de milhares 2 6 3 2" xfId="16850" xr:uid="{00000000-0005-0000-0000-000090A90000}"/>
    <cellStyle name="Separador de milhares 2 6 3 2 2" xfId="16851" xr:uid="{00000000-0005-0000-0000-000091A90000}"/>
    <cellStyle name="Separador de milhares 2 6 3 3" xfId="16852" xr:uid="{00000000-0005-0000-0000-000092A90000}"/>
    <cellStyle name="Separador de milhares 2 6 3 3 2" xfId="16853" xr:uid="{00000000-0005-0000-0000-000093A90000}"/>
    <cellStyle name="Separador de milhares 2 6 3 4" xfId="16854" xr:uid="{00000000-0005-0000-0000-000094A90000}"/>
    <cellStyle name="Separador de milhares 2 6 3 4 2" xfId="16855" xr:uid="{00000000-0005-0000-0000-000095A90000}"/>
    <cellStyle name="Separador de milhares 2 6 3 5" xfId="16856" xr:uid="{00000000-0005-0000-0000-000096A90000}"/>
    <cellStyle name="Separador de milhares 2 6 3 5 2" xfId="16857" xr:uid="{00000000-0005-0000-0000-000097A90000}"/>
    <cellStyle name="Separador de milhares 2 6 3 6" xfId="16858" xr:uid="{00000000-0005-0000-0000-000098A90000}"/>
    <cellStyle name="Separador de milhares 2 6 3 6 2" xfId="16859" xr:uid="{00000000-0005-0000-0000-000099A90000}"/>
    <cellStyle name="Separador de milhares 2 6 3 7" xfId="16860" xr:uid="{00000000-0005-0000-0000-00009AA90000}"/>
    <cellStyle name="Separador de milhares 2 6 3 7 2" xfId="16861" xr:uid="{00000000-0005-0000-0000-00009BA90000}"/>
    <cellStyle name="Separador de milhares 2 6 3 8" xfId="16862" xr:uid="{00000000-0005-0000-0000-00009CA90000}"/>
    <cellStyle name="Separador de milhares 2 6 3 8 2" xfId="16863" xr:uid="{00000000-0005-0000-0000-00009DA90000}"/>
    <cellStyle name="Separador de milhares 2 6 3 9" xfId="16864" xr:uid="{00000000-0005-0000-0000-00009EA90000}"/>
    <cellStyle name="Separador de milhares 2 6 4" xfId="16865" xr:uid="{00000000-0005-0000-0000-00009FA90000}"/>
    <cellStyle name="Separador de milhares 2 6 4 2" xfId="16866" xr:uid="{00000000-0005-0000-0000-0000A0A90000}"/>
    <cellStyle name="Separador de milhares 2 6 4 2 2" xfId="16867" xr:uid="{00000000-0005-0000-0000-0000A1A90000}"/>
    <cellStyle name="Separador de milhares 2 6 4 3" xfId="16868" xr:uid="{00000000-0005-0000-0000-0000A2A90000}"/>
    <cellStyle name="Separador de milhares 2 6 4 3 2" xfId="16869" xr:uid="{00000000-0005-0000-0000-0000A3A90000}"/>
    <cellStyle name="Separador de milhares 2 6 4 4" xfId="16870" xr:uid="{00000000-0005-0000-0000-0000A4A90000}"/>
    <cellStyle name="Separador de milhares 2 6 4 4 2" xfId="16871" xr:uid="{00000000-0005-0000-0000-0000A5A90000}"/>
    <cellStyle name="Separador de milhares 2 6 4 5" xfId="16872" xr:uid="{00000000-0005-0000-0000-0000A6A90000}"/>
    <cellStyle name="Separador de milhares 2 6 4 5 2" xfId="16873" xr:uid="{00000000-0005-0000-0000-0000A7A90000}"/>
    <cellStyle name="Separador de milhares 2 6 4 6" xfId="16874" xr:uid="{00000000-0005-0000-0000-0000A8A90000}"/>
    <cellStyle name="Separador de milhares 2 6 4 6 2" xfId="16875" xr:uid="{00000000-0005-0000-0000-0000A9A90000}"/>
    <cellStyle name="Separador de milhares 2 6 4 7" xfId="16876" xr:uid="{00000000-0005-0000-0000-0000AAA90000}"/>
    <cellStyle name="Separador de milhares 2 6 4 7 2" xfId="16877" xr:uid="{00000000-0005-0000-0000-0000ABA90000}"/>
    <cellStyle name="Separador de milhares 2 6 4 8" xfId="16878" xr:uid="{00000000-0005-0000-0000-0000ACA90000}"/>
    <cellStyle name="Separador de milhares 2 6 4 8 2" xfId="16879" xr:uid="{00000000-0005-0000-0000-0000ADA90000}"/>
    <cellStyle name="Separador de milhares 2 6 4 9" xfId="16880" xr:uid="{00000000-0005-0000-0000-0000AEA90000}"/>
    <cellStyle name="Separador de milhares 2 6 5" xfId="16881" xr:uid="{00000000-0005-0000-0000-0000AFA90000}"/>
    <cellStyle name="Separador de milhares 2 6 5 2" xfId="16882" xr:uid="{00000000-0005-0000-0000-0000B0A90000}"/>
    <cellStyle name="Separador de milhares 2 6 5 2 2" xfId="16883" xr:uid="{00000000-0005-0000-0000-0000B1A90000}"/>
    <cellStyle name="Separador de milhares 2 6 5 3" xfId="16884" xr:uid="{00000000-0005-0000-0000-0000B2A90000}"/>
    <cellStyle name="Separador de milhares 2 6 5 3 2" xfId="16885" xr:uid="{00000000-0005-0000-0000-0000B3A90000}"/>
    <cellStyle name="Separador de milhares 2 6 5 4" xfId="16886" xr:uid="{00000000-0005-0000-0000-0000B4A90000}"/>
    <cellStyle name="Separador de milhares 2 6 5 4 2" xfId="16887" xr:uid="{00000000-0005-0000-0000-0000B5A90000}"/>
    <cellStyle name="Separador de milhares 2 6 5 5" xfId="16888" xr:uid="{00000000-0005-0000-0000-0000B6A90000}"/>
    <cellStyle name="Separador de milhares 2 6 5 5 2" xfId="16889" xr:uid="{00000000-0005-0000-0000-0000B7A90000}"/>
    <cellStyle name="Separador de milhares 2 6 5 6" xfId="16890" xr:uid="{00000000-0005-0000-0000-0000B8A90000}"/>
    <cellStyle name="Separador de milhares 2 6 5 6 2" xfId="16891" xr:uid="{00000000-0005-0000-0000-0000B9A90000}"/>
    <cellStyle name="Separador de milhares 2 6 5 7" xfId="16892" xr:uid="{00000000-0005-0000-0000-0000BAA90000}"/>
    <cellStyle name="Separador de milhares 2 6 5 7 2" xfId="16893" xr:uid="{00000000-0005-0000-0000-0000BBA90000}"/>
    <cellStyle name="Separador de milhares 2 6 5 8" xfId="16894" xr:uid="{00000000-0005-0000-0000-0000BCA90000}"/>
    <cellStyle name="Separador de milhares 2 6 5 8 2" xfId="16895" xr:uid="{00000000-0005-0000-0000-0000BDA90000}"/>
    <cellStyle name="Separador de milhares 2 6 5 9" xfId="16896" xr:uid="{00000000-0005-0000-0000-0000BEA90000}"/>
    <cellStyle name="Separador de milhares 2 6 6" xfId="16897" xr:uid="{00000000-0005-0000-0000-0000BFA90000}"/>
    <cellStyle name="Separador de milhares 2 6 6 2" xfId="16898" xr:uid="{00000000-0005-0000-0000-0000C0A90000}"/>
    <cellStyle name="Separador de milhares 2 6 6 2 2" xfId="16899" xr:uid="{00000000-0005-0000-0000-0000C1A90000}"/>
    <cellStyle name="Separador de milhares 2 6 6 3" xfId="16900" xr:uid="{00000000-0005-0000-0000-0000C2A90000}"/>
    <cellStyle name="Separador de milhares 2 6 6 3 2" xfId="16901" xr:uid="{00000000-0005-0000-0000-0000C3A90000}"/>
    <cellStyle name="Separador de milhares 2 6 6 4" xfId="16902" xr:uid="{00000000-0005-0000-0000-0000C4A90000}"/>
    <cellStyle name="Separador de milhares 2 6 6 4 2" xfId="16903" xr:uid="{00000000-0005-0000-0000-0000C5A90000}"/>
    <cellStyle name="Separador de milhares 2 6 6 5" xfId="16904" xr:uid="{00000000-0005-0000-0000-0000C6A90000}"/>
    <cellStyle name="Separador de milhares 2 6 6 5 2" xfId="16905" xr:uid="{00000000-0005-0000-0000-0000C7A90000}"/>
    <cellStyle name="Separador de milhares 2 6 6 6" xfId="16906" xr:uid="{00000000-0005-0000-0000-0000C8A90000}"/>
    <cellStyle name="Separador de milhares 2 6 6 6 2" xfId="16907" xr:uid="{00000000-0005-0000-0000-0000C9A90000}"/>
    <cellStyle name="Separador de milhares 2 6 6 7" xfId="16908" xr:uid="{00000000-0005-0000-0000-0000CAA90000}"/>
    <cellStyle name="Separador de milhares 2 6 6 7 2" xfId="16909" xr:uid="{00000000-0005-0000-0000-0000CBA90000}"/>
    <cellStyle name="Separador de milhares 2 6 6 8" xfId="16910" xr:uid="{00000000-0005-0000-0000-0000CCA90000}"/>
    <cellStyle name="Separador de milhares 2 6 6 8 2" xfId="16911" xr:uid="{00000000-0005-0000-0000-0000CDA90000}"/>
    <cellStyle name="Separador de milhares 2 6 6 9" xfId="16912" xr:uid="{00000000-0005-0000-0000-0000CEA90000}"/>
    <cellStyle name="Separador de milhares 2 6 7" xfId="16913" xr:uid="{00000000-0005-0000-0000-0000CFA90000}"/>
    <cellStyle name="Separador de milhares 2 6 7 2" xfId="16914" xr:uid="{00000000-0005-0000-0000-0000D0A90000}"/>
    <cellStyle name="Separador de milhares 2 6 7 2 2" xfId="16915" xr:uid="{00000000-0005-0000-0000-0000D1A90000}"/>
    <cellStyle name="Separador de milhares 2 6 7 3" xfId="16916" xr:uid="{00000000-0005-0000-0000-0000D2A90000}"/>
    <cellStyle name="Separador de milhares 2 6 7 3 2" xfId="16917" xr:uid="{00000000-0005-0000-0000-0000D3A90000}"/>
    <cellStyle name="Separador de milhares 2 6 7 4" xfId="16918" xr:uid="{00000000-0005-0000-0000-0000D4A90000}"/>
    <cellStyle name="Separador de milhares 2 6 7 4 2" xfId="16919" xr:uid="{00000000-0005-0000-0000-0000D5A90000}"/>
    <cellStyle name="Separador de milhares 2 6 7 5" xfId="16920" xr:uid="{00000000-0005-0000-0000-0000D6A90000}"/>
    <cellStyle name="Separador de milhares 2 6 7 5 2" xfId="16921" xr:uid="{00000000-0005-0000-0000-0000D7A90000}"/>
    <cellStyle name="Separador de milhares 2 6 7 6" xfId="16922" xr:uid="{00000000-0005-0000-0000-0000D8A90000}"/>
    <cellStyle name="Separador de milhares 2 6 7 6 2" xfId="16923" xr:uid="{00000000-0005-0000-0000-0000D9A90000}"/>
    <cellStyle name="Separador de milhares 2 6 7 7" xfId="16924" xr:uid="{00000000-0005-0000-0000-0000DAA90000}"/>
    <cellStyle name="Separador de milhares 2 6 7 7 2" xfId="16925" xr:uid="{00000000-0005-0000-0000-0000DBA90000}"/>
    <cellStyle name="Separador de milhares 2 6 7 8" xfId="16926" xr:uid="{00000000-0005-0000-0000-0000DCA90000}"/>
    <cellStyle name="Separador de milhares 2 6 7 8 2" xfId="16927" xr:uid="{00000000-0005-0000-0000-0000DDA90000}"/>
    <cellStyle name="Separador de milhares 2 6 7 9" xfId="16928" xr:uid="{00000000-0005-0000-0000-0000DEA90000}"/>
    <cellStyle name="Separador de milhares 2 6 8" xfId="16929" xr:uid="{00000000-0005-0000-0000-0000DFA90000}"/>
    <cellStyle name="Separador de milhares 2 6 8 2" xfId="16930" xr:uid="{00000000-0005-0000-0000-0000E0A90000}"/>
    <cellStyle name="Separador de milhares 2 6 8 2 2" xfId="16931" xr:uid="{00000000-0005-0000-0000-0000E1A90000}"/>
    <cellStyle name="Separador de milhares 2 6 8 3" xfId="16932" xr:uid="{00000000-0005-0000-0000-0000E2A90000}"/>
    <cellStyle name="Separador de milhares 2 6 8 3 2" xfId="16933" xr:uid="{00000000-0005-0000-0000-0000E3A90000}"/>
    <cellStyle name="Separador de milhares 2 6 8 4" xfId="16934" xr:uid="{00000000-0005-0000-0000-0000E4A90000}"/>
    <cellStyle name="Separador de milhares 2 6 8 4 2" xfId="16935" xr:uid="{00000000-0005-0000-0000-0000E5A90000}"/>
    <cellStyle name="Separador de milhares 2 6 8 5" xfId="16936" xr:uid="{00000000-0005-0000-0000-0000E6A90000}"/>
    <cellStyle name="Separador de milhares 2 6 8 5 2" xfId="16937" xr:uid="{00000000-0005-0000-0000-0000E7A90000}"/>
    <cellStyle name="Separador de milhares 2 6 8 6" xfId="16938" xr:uid="{00000000-0005-0000-0000-0000E8A90000}"/>
    <cellStyle name="Separador de milhares 2 6 8 6 2" xfId="16939" xr:uid="{00000000-0005-0000-0000-0000E9A90000}"/>
    <cellStyle name="Separador de milhares 2 6 8 7" xfId="16940" xr:uid="{00000000-0005-0000-0000-0000EAA90000}"/>
    <cellStyle name="Separador de milhares 2 6 8 7 2" xfId="16941" xr:uid="{00000000-0005-0000-0000-0000EBA90000}"/>
    <cellStyle name="Separador de milhares 2 6 8 8" xfId="16942" xr:uid="{00000000-0005-0000-0000-0000ECA90000}"/>
    <cellStyle name="Separador de milhares 2 6 8 8 2" xfId="16943" xr:uid="{00000000-0005-0000-0000-0000EDA90000}"/>
    <cellStyle name="Separador de milhares 2 6 8 9" xfId="16944" xr:uid="{00000000-0005-0000-0000-0000EEA90000}"/>
    <cellStyle name="Separador de milhares 2 6 9" xfId="16945" xr:uid="{00000000-0005-0000-0000-0000EFA90000}"/>
    <cellStyle name="Separador de milhares 2 6 9 2" xfId="16946" xr:uid="{00000000-0005-0000-0000-0000F0A90000}"/>
    <cellStyle name="Separador de milhares 2 6 9 2 2" xfId="16947" xr:uid="{00000000-0005-0000-0000-0000F1A90000}"/>
    <cellStyle name="Separador de milhares 2 6 9 3" xfId="16948" xr:uid="{00000000-0005-0000-0000-0000F2A90000}"/>
    <cellStyle name="Separador de milhares 2 6 9 3 2" xfId="16949" xr:uid="{00000000-0005-0000-0000-0000F3A90000}"/>
    <cellStyle name="Separador de milhares 2 6 9 4" xfId="16950" xr:uid="{00000000-0005-0000-0000-0000F4A90000}"/>
    <cellStyle name="Separador de milhares 2 6 9 4 2" xfId="16951" xr:uid="{00000000-0005-0000-0000-0000F5A90000}"/>
    <cellStyle name="Separador de milhares 2 6 9 5" xfId="16952" xr:uid="{00000000-0005-0000-0000-0000F6A90000}"/>
    <cellStyle name="Separador de milhares 2 6 9 5 2" xfId="16953" xr:uid="{00000000-0005-0000-0000-0000F7A90000}"/>
    <cellStyle name="Separador de milhares 2 6 9 6" xfId="16954" xr:uid="{00000000-0005-0000-0000-0000F8A90000}"/>
    <cellStyle name="Separador de milhares 2 6 9 6 2" xfId="16955" xr:uid="{00000000-0005-0000-0000-0000F9A90000}"/>
    <cellStyle name="Separador de milhares 2 6 9 7" xfId="16956" xr:uid="{00000000-0005-0000-0000-0000FAA90000}"/>
    <cellStyle name="Separador de milhares 2 6 9 7 2" xfId="16957" xr:uid="{00000000-0005-0000-0000-0000FBA90000}"/>
    <cellStyle name="Separador de milhares 2 6 9 8" xfId="16958" xr:uid="{00000000-0005-0000-0000-0000FCA90000}"/>
    <cellStyle name="Separador de milhares 2 6 9 8 2" xfId="16959" xr:uid="{00000000-0005-0000-0000-0000FDA90000}"/>
    <cellStyle name="Separador de milhares 2 6 9 9" xfId="16960" xr:uid="{00000000-0005-0000-0000-0000FEA90000}"/>
    <cellStyle name="Separador de milhares 2 60" xfId="16961" xr:uid="{00000000-0005-0000-0000-0000FFA90000}"/>
    <cellStyle name="Separador de milhares 2 61" xfId="16962" xr:uid="{00000000-0005-0000-0000-000000AA0000}"/>
    <cellStyle name="Separador de milhares 2 61 2" xfId="16963" xr:uid="{00000000-0005-0000-0000-000001AA0000}"/>
    <cellStyle name="Separador de milhares 2 61 3" xfId="16964" xr:uid="{00000000-0005-0000-0000-000002AA0000}"/>
    <cellStyle name="Separador de milhares 2 61 4" xfId="16965" xr:uid="{00000000-0005-0000-0000-000003AA0000}"/>
    <cellStyle name="Separador de milhares 2 61 5" xfId="16966" xr:uid="{00000000-0005-0000-0000-000004AA0000}"/>
    <cellStyle name="Separador de milhares 2 61 6" xfId="16967" xr:uid="{00000000-0005-0000-0000-000005AA0000}"/>
    <cellStyle name="Separador de milhares 2 62" xfId="16968" xr:uid="{00000000-0005-0000-0000-000006AA0000}"/>
    <cellStyle name="Separador de milhares 2 62 2" xfId="16969" xr:uid="{00000000-0005-0000-0000-000007AA0000}"/>
    <cellStyle name="Separador de milhares 2 62 3" xfId="16970" xr:uid="{00000000-0005-0000-0000-000008AA0000}"/>
    <cellStyle name="Separador de milhares 2 62 4" xfId="16971" xr:uid="{00000000-0005-0000-0000-000009AA0000}"/>
    <cellStyle name="Separador de milhares 2 62 5" xfId="16972" xr:uid="{00000000-0005-0000-0000-00000AAA0000}"/>
    <cellStyle name="Separador de milhares 2 62 6" xfId="16973" xr:uid="{00000000-0005-0000-0000-00000BAA0000}"/>
    <cellStyle name="Separador de milhares 2 63" xfId="16974" xr:uid="{00000000-0005-0000-0000-00000CAA0000}"/>
    <cellStyle name="Separador de milhares 2 64" xfId="16975" xr:uid="{00000000-0005-0000-0000-00000DAA0000}"/>
    <cellStyle name="Separador de milhares 2 65" xfId="16976" xr:uid="{00000000-0005-0000-0000-00000EAA0000}"/>
    <cellStyle name="Separador de milhares 2 66" xfId="16977" xr:uid="{00000000-0005-0000-0000-00000FAA0000}"/>
    <cellStyle name="Separador de milhares 2 67" xfId="16978" xr:uid="{00000000-0005-0000-0000-000010AA0000}"/>
    <cellStyle name="Separador de milhares 2 68" xfId="16979" xr:uid="{00000000-0005-0000-0000-000011AA0000}"/>
    <cellStyle name="Separador de milhares 2 69" xfId="16980" xr:uid="{00000000-0005-0000-0000-000012AA0000}"/>
    <cellStyle name="Separador de milhares 2 7" xfId="2679" xr:uid="{00000000-0005-0000-0000-000013AA0000}"/>
    <cellStyle name="Separador de milhares 2 7 10" xfId="16981" xr:uid="{00000000-0005-0000-0000-000014AA0000}"/>
    <cellStyle name="Separador de milhares 2 7 10 10" xfId="16982" xr:uid="{00000000-0005-0000-0000-000015AA0000}"/>
    <cellStyle name="Separador de milhares 2 7 10 11" xfId="16983" xr:uid="{00000000-0005-0000-0000-000016AA0000}"/>
    <cellStyle name="Separador de milhares 2 7 10 12" xfId="16984" xr:uid="{00000000-0005-0000-0000-000017AA0000}"/>
    <cellStyle name="Separador de milhares 2 7 10 13" xfId="16985" xr:uid="{00000000-0005-0000-0000-000018AA0000}"/>
    <cellStyle name="Separador de milhares 2 7 10 14" xfId="16986" xr:uid="{00000000-0005-0000-0000-000019AA0000}"/>
    <cellStyle name="Separador de milhares 2 7 10 2" xfId="16987" xr:uid="{00000000-0005-0000-0000-00001AAA0000}"/>
    <cellStyle name="Separador de milhares 2 7 10 2 2" xfId="16988" xr:uid="{00000000-0005-0000-0000-00001BAA0000}"/>
    <cellStyle name="Separador de milhares 2 7 10 3" xfId="16989" xr:uid="{00000000-0005-0000-0000-00001CAA0000}"/>
    <cellStyle name="Separador de milhares 2 7 10 3 2" xfId="16990" xr:uid="{00000000-0005-0000-0000-00001DAA0000}"/>
    <cellStyle name="Separador de milhares 2 7 10 4" xfId="16991" xr:uid="{00000000-0005-0000-0000-00001EAA0000}"/>
    <cellStyle name="Separador de milhares 2 7 10 4 2" xfId="16992" xr:uid="{00000000-0005-0000-0000-00001FAA0000}"/>
    <cellStyle name="Separador de milhares 2 7 10 5" xfId="16993" xr:uid="{00000000-0005-0000-0000-000020AA0000}"/>
    <cellStyle name="Separador de milhares 2 7 10 5 2" xfId="16994" xr:uid="{00000000-0005-0000-0000-000021AA0000}"/>
    <cellStyle name="Separador de milhares 2 7 10 6" xfId="16995" xr:uid="{00000000-0005-0000-0000-000022AA0000}"/>
    <cellStyle name="Separador de milhares 2 7 10 6 2" xfId="16996" xr:uid="{00000000-0005-0000-0000-000023AA0000}"/>
    <cellStyle name="Separador de milhares 2 7 10 7" xfId="16997" xr:uid="{00000000-0005-0000-0000-000024AA0000}"/>
    <cellStyle name="Separador de milhares 2 7 10 7 2" xfId="16998" xr:uid="{00000000-0005-0000-0000-000025AA0000}"/>
    <cellStyle name="Separador de milhares 2 7 10 8" xfId="16999" xr:uid="{00000000-0005-0000-0000-000026AA0000}"/>
    <cellStyle name="Separador de milhares 2 7 10 8 2" xfId="17000" xr:uid="{00000000-0005-0000-0000-000027AA0000}"/>
    <cellStyle name="Separador de milhares 2 7 10 9" xfId="17001" xr:uid="{00000000-0005-0000-0000-000028AA0000}"/>
    <cellStyle name="Separador de milhares 2 7 100" xfId="17002" xr:uid="{00000000-0005-0000-0000-000029AA0000}"/>
    <cellStyle name="Separador de milhares 2 7 100 2" xfId="17003" xr:uid="{00000000-0005-0000-0000-00002AAA0000}"/>
    <cellStyle name="Separador de milhares 2 7 101" xfId="17004" xr:uid="{00000000-0005-0000-0000-00002BAA0000}"/>
    <cellStyle name="Separador de milhares 2 7 101 2" xfId="17005" xr:uid="{00000000-0005-0000-0000-00002CAA0000}"/>
    <cellStyle name="Separador de milhares 2 7 102" xfId="17006" xr:uid="{00000000-0005-0000-0000-00002DAA0000}"/>
    <cellStyle name="Separador de milhares 2 7 102 2" xfId="17007" xr:uid="{00000000-0005-0000-0000-00002EAA0000}"/>
    <cellStyle name="Separador de milhares 2 7 103" xfId="17008" xr:uid="{00000000-0005-0000-0000-00002FAA0000}"/>
    <cellStyle name="Separador de milhares 2 7 103 2" xfId="17009" xr:uid="{00000000-0005-0000-0000-000030AA0000}"/>
    <cellStyle name="Separador de milhares 2 7 104" xfId="17010" xr:uid="{00000000-0005-0000-0000-000031AA0000}"/>
    <cellStyle name="Separador de milhares 2 7 104 2" xfId="17011" xr:uid="{00000000-0005-0000-0000-000032AA0000}"/>
    <cellStyle name="Separador de milhares 2 7 105" xfId="17012" xr:uid="{00000000-0005-0000-0000-000033AA0000}"/>
    <cellStyle name="Separador de milhares 2 7 105 2" xfId="17013" xr:uid="{00000000-0005-0000-0000-000034AA0000}"/>
    <cellStyle name="Separador de milhares 2 7 106" xfId="17014" xr:uid="{00000000-0005-0000-0000-000035AA0000}"/>
    <cellStyle name="Separador de milhares 2 7 106 2" xfId="17015" xr:uid="{00000000-0005-0000-0000-000036AA0000}"/>
    <cellStyle name="Separador de milhares 2 7 107" xfId="17016" xr:uid="{00000000-0005-0000-0000-000037AA0000}"/>
    <cellStyle name="Separador de milhares 2 7 107 2" xfId="17017" xr:uid="{00000000-0005-0000-0000-000038AA0000}"/>
    <cellStyle name="Separador de milhares 2 7 108" xfId="17018" xr:uid="{00000000-0005-0000-0000-000039AA0000}"/>
    <cellStyle name="Separador de milhares 2 7 108 2" xfId="17019" xr:uid="{00000000-0005-0000-0000-00003AAA0000}"/>
    <cellStyle name="Separador de milhares 2 7 109" xfId="17020" xr:uid="{00000000-0005-0000-0000-00003BAA0000}"/>
    <cellStyle name="Separador de milhares 2 7 109 2" xfId="17021" xr:uid="{00000000-0005-0000-0000-00003CAA0000}"/>
    <cellStyle name="Separador de milhares 2 7 11" xfId="17022" xr:uid="{00000000-0005-0000-0000-00003DAA0000}"/>
    <cellStyle name="Separador de milhares 2 7 11 2" xfId="17023" xr:uid="{00000000-0005-0000-0000-00003EAA0000}"/>
    <cellStyle name="Separador de milhares 2 7 11 3" xfId="17024" xr:uid="{00000000-0005-0000-0000-00003FAA0000}"/>
    <cellStyle name="Separador de milhares 2 7 11 4" xfId="17025" xr:uid="{00000000-0005-0000-0000-000040AA0000}"/>
    <cellStyle name="Separador de milhares 2 7 11 5" xfId="17026" xr:uid="{00000000-0005-0000-0000-000041AA0000}"/>
    <cellStyle name="Separador de milhares 2 7 11 6" xfId="17027" xr:uid="{00000000-0005-0000-0000-000042AA0000}"/>
    <cellStyle name="Separador de milhares 2 7 110" xfId="17028" xr:uid="{00000000-0005-0000-0000-000043AA0000}"/>
    <cellStyle name="Separador de milhares 2 7 110 2" xfId="17029" xr:uid="{00000000-0005-0000-0000-000044AA0000}"/>
    <cellStyle name="Separador de milhares 2 7 111" xfId="17030" xr:uid="{00000000-0005-0000-0000-000045AA0000}"/>
    <cellStyle name="Separador de milhares 2 7 111 2" xfId="17031" xr:uid="{00000000-0005-0000-0000-000046AA0000}"/>
    <cellStyle name="Separador de milhares 2 7 112" xfId="17032" xr:uid="{00000000-0005-0000-0000-000047AA0000}"/>
    <cellStyle name="Separador de milhares 2 7 112 2" xfId="17033" xr:uid="{00000000-0005-0000-0000-000048AA0000}"/>
    <cellStyle name="Separador de milhares 2 7 113" xfId="17034" xr:uid="{00000000-0005-0000-0000-000049AA0000}"/>
    <cellStyle name="Separador de milhares 2 7 113 2" xfId="17035" xr:uid="{00000000-0005-0000-0000-00004AAA0000}"/>
    <cellStyle name="Separador de milhares 2 7 114" xfId="17036" xr:uid="{00000000-0005-0000-0000-00004BAA0000}"/>
    <cellStyle name="Separador de milhares 2 7 114 2" xfId="17037" xr:uid="{00000000-0005-0000-0000-00004CAA0000}"/>
    <cellStyle name="Separador de milhares 2 7 115" xfId="17038" xr:uid="{00000000-0005-0000-0000-00004DAA0000}"/>
    <cellStyle name="Separador de milhares 2 7 115 2" xfId="17039" xr:uid="{00000000-0005-0000-0000-00004EAA0000}"/>
    <cellStyle name="Separador de milhares 2 7 116" xfId="17040" xr:uid="{00000000-0005-0000-0000-00004FAA0000}"/>
    <cellStyle name="Separador de milhares 2 7 116 2" xfId="17041" xr:uid="{00000000-0005-0000-0000-000050AA0000}"/>
    <cellStyle name="Separador de milhares 2 7 117" xfId="17042" xr:uid="{00000000-0005-0000-0000-000051AA0000}"/>
    <cellStyle name="Separador de milhares 2 7 117 2" xfId="17043" xr:uid="{00000000-0005-0000-0000-000052AA0000}"/>
    <cellStyle name="Separador de milhares 2 7 118" xfId="17044" xr:uid="{00000000-0005-0000-0000-000053AA0000}"/>
    <cellStyle name="Separador de milhares 2 7 118 2" xfId="17045" xr:uid="{00000000-0005-0000-0000-000054AA0000}"/>
    <cellStyle name="Separador de milhares 2 7 119" xfId="17046" xr:uid="{00000000-0005-0000-0000-000055AA0000}"/>
    <cellStyle name="Separador de milhares 2 7 119 2" xfId="17047" xr:uid="{00000000-0005-0000-0000-000056AA0000}"/>
    <cellStyle name="Separador de milhares 2 7 12" xfId="17048" xr:uid="{00000000-0005-0000-0000-000057AA0000}"/>
    <cellStyle name="Separador de milhares 2 7 12 2" xfId="17049" xr:uid="{00000000-0005-0000-0000-000058AA0000}"/>
    <cellStyle name="Separador de milhares 2 7 12 3" xfId="17050" xr:uid="{00000000-0005-0000-0000-000059AA0000}"/>
    <cellStyle name="Separador de milhares 2 7 12 4" xfId="17051" xr:uid="{00000000-0005-0000-0000-00005AAA0000}"/>
    <cellStyle name="Separador de milhares 2 7 12 5" xfId="17052" xr:uid="{00000000-0005-0000-0000-00005BAA0000}"/>
    <cellStyle name="Separador de milhares 2 7 12 6" xfId="17053" xr:uid="{00000000-0005-0000-0000-00005CAA0000}"/>
    <cellStyle name="Separador de milhares 2 7 120" xfId="17054" xr:uid="{00000000-0005-0000-0000-00005DAA0000}"/>
    <cellStyle name="Separador de milhares 2 7 120 2" xfId="17055" xr:uid="{00000000-0005-0000-0000-00005EAA0000}"/>
    <cellStyle name="Separador de milhares 2 7 121" xfId="17056" xr:uid="{00000000-0005-0000-0000-00005FAA0000}"/>
    <cellStyle name="Separador de milhares 2 7 121 2" xfId="17057" xr:uid="{00000000-0005-0000-0000-000060AA0000}"/>
    <cellStyle name="Separador de milhares 2 7 122" xfId="17058" xr:uid="{00000000-0005-0000-0000-000061AA0000}"/>
    <cellStyle name="Separador de milhares 2 7 122 2" xfId="17059" xr:uid="{00000000-0005-0000-0000-000062AA0000}"/>
    <cellStyle name="Separador de milhares 2 7 123" xfId="17060" xr:uid="{00000000-0005-0000-0000-000063AA0000}"/>
    <cellStyle name="Separador de milhares 2 7 123 2" xfId="17061" xr:uid="{00000000-0005-0000-0000-000064AA0000}"/>
    <cellStyle name="Separador de milhares 2 7 124" xfId="17062" xr:uid="{00000000-0005-0000-0000-000065AA0000}"/>
    <cellStyle name="Separador de milhares 2 7 124 2" xfId="17063" xr:uid="{00000000-0005-0000-0000-000066AA0000}"/>
    <cellStyle name="Separador de milhares 2 7 125" xfId="17064" xr:uid="{00000000-0005-0000-0000-000067AA0000}"/>
    <cellStyle name="Separador de milhares 2 7 125 2" xfId="17065" xr:uid="{00000000-0005-0000-0000-000068AA0000}"/>
    <cellStyle name="Separador de milhares 2 7 126" xfId="17066" xr:uid="{00000000-0005-0000-0000-000069AA0000}"/>
    <cellStyle name="Separador de milhares 2 7 126 2" xfId="17067" xr:uid="{00000000-0005-0000-0000-00006AAA0000}"/>
    <cellStyle name="Separador de milhares 2 7 13" xfId="17068" xr:uid="{00000000-0005-0000-0000-00006BAA0000}"/>
    <cellStyle name="Separador de milhares 2 7 13 2" xfId="17069" xr:uid="{00000000-0005-0000-0000-00006CAA0000}"/>
    <cellStyle name="Separador de milhares 2 7 13 3" xfId="17070" xr:uid="{00000000-0005-0000-0000-00006DAA0000}"/>
    <cellStyle name="Separador de milhares 2 7 13 4" xfId="17071" xr:uid="{00000000-0005-0000-0000-00006EAA0000}"/>
    <cellStyle name="Separador de milhares 2 7 13 5" xfId="17072" xr:uid="{00000000-0005-0000-0000-00006FAA0000}"/>
    <cellStyle name="Separador de milhares 2 7 13 6" xfId="17073" xr:uid="{00000000-0005-0000-0000-000070AA0000}"/>
    <cellStyle name="Separador de milhares 2 7 14" xfId="17074" xr:uid="{00000000-0005-0000-0000-000071AA0000}"/>
    <cellStyle name="Separador de milhares 2 7 14 2" xfId="17075" xr:uid="{00000000-0005-0000-0000-000072AA0000}"/>
    <cellStyle name="Separador de milhares 2 7 14 3" xfId="17076" xr:uid="{00000000-0005-0000-0000-000073AA0000}"/>
    <cellStyle name="Separador de milhares 2 7 14 4" xfId="17077" xr:uid="{00000000-0005-0000-0000-000074AA0000}"/>
    <cellStyle name="Separador de milhares 2 7 14 5" xfId="17078" xr:uid="{00000000-0005-0000-0000-000075AA0000}"/>
    <cellStyle name="Separador de milhares 2 7 14 6" xfId="17079" xr:uid="{00000000-0005-0000-0000-000076AA0000}"/>
    <cellStyle name="Separador de milhares 2 7 15" xfId="17080" xr:uid="{00000000-0005-0000-0000-000077AA0000}"/>
    <cellStyle name="Separador de milhares 2 7 15 2" xfId="17081" xr:uid="{00000000-0005-0000-0000-000078AA0000}"/>
    <cellStyle name="Separador de milhares 2 7 15 3" xfId="17082" xr:uid="{00000000-0005-0000-0000-000079AA0000}"/>
    <cellStyle name="Separador de milhares 2 7 15 4" xfId="17083" xr:uid="{00000000-0005-0000-0000-00007AAA0000}"/>
    <cellStyle name="Separador de milhares 2 7 15 5" xfId="17084" xr:uid="{00000000-0005-0000-0000-00007BAA0000}"/>
    <cellStyle name="Separador de milhares 2 7 15 6" xfId="17085" xr:uid="{00000000-0005-0000-0000-00007CAA0000}"/>
    <cellStyle name="Separador de milhares 2 7 16" xfId="17086" xr:uid="{00000000-0005-0000-0000-00007DAA0000}"/>
    <cellStyle name="Separador de milhares 2 7 16 2" xfId="17087" xr:uid="{00000000-0005-0000-0000-00007EAA0000}"/>
    <cellStyle name="Separador de milhares 2 7 16 3" xfId="17088" xr:uid="{00000000-0005-0000-0000-00007FAA0000}"/>
    <cellStyle name="Separador de milhares 2 7 16 4" xfId="17089" xr:uid="{00000000-0005-0000-0000-000080AA0000}"/>
    <cellStyle name="Separador de milhares 2 7 16 5" xfId="17090" xr:uid="{00000000-0005-0000-0000-000081AA0000}"/>
    <cellStyle name="Separador de milhares 2 7 16 6" xfId="17091" xr:uid="{00000000-0005-0000-0000-000082AA0000}"/>
    <cellStyle name="Separador de milhares 2 7 17" xfId="17092" xr:uid="{00000000-0005-0000-0000-000083AA0000}"/>
    <cellStyle name="Separador de milhares 2 7 17 2" xfId="17093" xr:uid="{00000000-0005-0000-0000-000084AA0000}"/>
    <cellStyle name="Separador de milhares 2 7 17 3" xfId="17094" xr:uid="{00000000-0005-0000-0000-000085AA0000}"/>
    <cellStyle name="Separador de milhares 2 7 17 4" xfId="17095" xr:uid="{00000000-0005-0000-0000-000086AA0000}"/>
    <cellStyle name="Separador de milhares 2 7 17 5" xfId="17096" xr:uid="{00000000-0005-0000-0000-000087AA0000}"/>
    <cellStyle name="Separador de milhares 2 7 17 6" xfId="17097" xr:uid="{00000000-0005-0000-0000-000088AA0000}"/>
    <cellStyle name="Separador de milhares 2 7 18" xfId="17098" xr:uid="{00000000-0005-0000-0000-000089AA0000}"/>
    <cellStyle name="Separador de milhares 2 7 18 2" xfId="17099" xr:uid="{00000000-0005-0000-0000-00008AAA0000}"/>
    <cellStyle name="Separador de milhares 2 7 18 3" xfId="17100" xr:uid="{00000000-0005-0000-0000-00008BAA0000}"/>
    <cellStyle name="Separador de milhares 2 7 18 4" xfId="17101" xr:uid="{00000000-0005-0000-0000-00008CAA0000}"/>
    <cellStyle name="Separador de milhares 2 7 18 5" xfId="17102" xr:uid="{00000000-0005-0000-0000-00008DAA0000}"/>
    <cellStyle name="Separador de milhares 2 7 18 6" xfId="17103" xr:uid="{00000000-0005-0000-0000-00008EAA0000}"/>
    <cellStyle name="Separador de milhares 2 7 19" xfId="17104" xr:uid="{00000000-0005-0000-0000-00008FAA0000}"/>
    <cellStyle name="Separador de milhares 2 7 19 2" xfId="17105" xr:uid="{00000000-0005-0000-0000-000090AA0000}"/>
    <cellStyle name="Separador de milhares 2 7 19 3" xfId="17106" xr:uid="{00000000-0005-0000-0000-000091AA0000}"/>
    <cellStyle name="Separador de milhares 2 7 19 4" xfId="17107" xr:uid="{00000000-0005-0000-0000-000092AA0000}"/>
    <cellStyle name="Separador de milhares 2 7 19 5" xfId="17108" xr:uid="{00000000-0005-0000-0000-000093AA0000}"/>
    <cellStyle name="Separador de milhares 2 7 19 6" xfId="17109" xr:uid="{00000000-0005-0000-0000-000094AA0000}"/>
    <cellStyle name="Separador de milhares 2 7 2" xfId="3193" xr:uid="{00000000-0005-0000-0000-000095AA0000}"/>
    <cellStyle name="Separador de milhares 2 7 2 10" xfId="17110" xr:uid="{00000000-0005-0000-0000-000096AA0000}"/>
    <cellStyle name="Separador de milhares 2 7 2 11" xfId="17111" xr:uid="{00000000-0005-0000-0000-000097AA0000}"/>
    <cellStyle name="Separador de milhares 2 7 2 12" xfId="17112" xr:uid="{00000000-0005-0000-0000-000098AA0000}"/>
    <cellStyle name="Separador de milhares 2 7 2 13" xfId="17113" xr:uid="{00000000-0005-0000-0000-000099AA0000}"/>
    <cellStyle name="Separador de milhares 2 7 2 14" xfId="17114" xr:uid="{00000000-0005-0000-0000-00009AAA0000}"/>
    <cellStyle name="Separador de milhares 2 7 2 2" xfId="17115" xr:uid="{00000000-0005-0000-0000-00009BAA0000}"/>
    <cellStyle name="Separador de milhares 2 7 2 2 2" xfId="17116" xr:uid="{00000000-0005-0000-0000-00009CAA0000}"/>
    <cellStyle name="Separador de milhares 2 7 2 2 3" xfId="17117" xr:uid="{00000000-0005-0000-0000-00009DAA0000}"/>
    <cellStyle name="Separador de milhares 2 7 2 2 4" xfId="17118" xr:uid="{00000000-0005-0000-0000-00009EAA0000}"/>
    <cellStyle name="Separador de milhares 2 7 2 2 5" xfId="17119" xr:uid="{00000000-0005-0000-0000-00009FAA0000}"/>
    <cellStyle name="Separador de milhares 2 7 2 2 6" xfId="17120" xr:uid="{00000000-0005-0000-0000-0000A0AA0000}"/>
    <cellStyle name="Separador de milhares 2 7 2 2 7" xfId="17121" xr:uid="{00000000-0005-0000-0000-0000A1AA0000}"/>
    <cellStyle name="Separador de milhares 2 7 2 3" xfId="17122" xr:uid="{00000000-0005-0000-0000-0000A2AA0000}"/>
    <cellStyle name="Separador de milhares 2 7 2 3 2" xfId="17123" xr:uid="{00000000-0005-0000-0000-0000A3AA0000}"/>
    <cellStyle name="Separador de milhares 2 7 2 4" xfId="17124" xr:uid="{00000000-0005-0000-0000-0000A4AA0000}"/>
    <cellStyle name="Separador de milhares 2 7 2 4 2" xfId="17125" xr:uid="{00000000-0005-0000-0000-0000A5AA0000}"/>
    <cellStyle name="Separador de milhares 2 7 2 5" xfId="17126" xr:uid="{00000000-0005-0000-0000-0000A6AA0000}"/>
    <cellStyle name="Separador de milhares 2 7 2 5 2" xfId="17127" xr:uid="{00000000-0005-0000-0000-0000A7AA0000}"/>
    <cellStyle name="Separador de milhares 2 7 2 6" xfId="17128" xr:uid="{00000000-0005-0000-0000-0000A8AA0000}"/>
    <cellStyle name="Separador de milhares 2 7 2 6 2" xfId="17129" xr:uid="{00000000-0005-0000-0000-0000A9AA0000}"/>
    <cellStyle name="Separador de milhares 2 7 2 7" xfId="17130" xr:uid="{00000000-0005-0000-0000-0000AAAA0000}"/>
    <cellStyle name="Separador de milhares 2 7 2 7 2" xfId="17131" xr:uid="{00000000-0005-0000-0000-0000ABAA0000}"/>
    <cellStyle name="Separador de milhares 2 7 2 8" xfId="17132" xr:uid="{00000000-0005-0000-0000-0000ACAA0000}"/>
    <cellStyle name="Separador de milhares 2 7 2 8 2" xfId="17133" xr:uid="{00000000-0005-0000-0000-0000ADAA0000}"/>
    <cellStyle name="Separador de milhares 2 7 2 9" xfId="17134" xr:uid="{00000000-0005-0000-0000-0000AEAA0000}"/>
    <cellStyle name="Separador de milhares 2 7 20" xfId="17135" xr:uid="{00000000-0005-0000-0000-0000AFAA0000}"/>
    <cellStyle name="Separador de milhares 2 7 20 2" xfId="17136" xr:uid="{00000000-0005-0000-0000-0000B0AA0000}"/>
    <cellStyle name="Separador de milhares 2 7 20 3" xfId="17137" xr:uid="{00000000-0005-0000-0000-0000B1AA0000}"/>
    <cellStyle name="Separador de milhares 2 7 20 4" xfId="17138" xr:uid="{00000000-0005-0000-0000-0000B2AA0000}"/>
    <cellStyle name="Separador de milhares 2 7 20 5" xfId="17139" xr:uid="{00000000-0005-0000-0000-0000B3AA0000}"/>
    <cellStyle name="Separador de milhares 2 7 20 6" xfId="17140" xr:uid="{00000000-0005-0000-0000-0000B4AA0000}"/>
    <cellStyle name="Separador de milhares 2 7 21" xfId="17141" xr:uid="{00000000-0005-0000-0000-0000B5AA0000}"/>
    <cellStyle name="Separador de milhares 2 7 21 2" xfId="17142" xr:uid="{00000000-0005-0000-0000-0000B6AA0000}"/>
    <cellStyle name="Separador de milhares 2 7 21 3" xfId="17143" xr:uid="{00000000-0005-0000-0000-0000B7AA0000}"/>
    <cellStyle name="Separador de milhares 2 7 21 4" xfId="17144" xr:uid="{00000000-0005-0000-0000-0000B8AA0000}"/>
    <cellStyle name="Separador de milhares 2 7 21 5" xfId="17145" xr:uid="{00000000-0005-0000-0000-0000B9AA0000}"/>
    <cellStyle name="Separador de milhares 2 7 21 6" xfId="17146" xr:uid="{00000000-0005-0000-0000-0000BAAA0000}"/>
    <cellStyle name="Separador de milhares 2 7 22" xfId="17147" xr:uid="{00000000-0005-0000-0000-0000BBAA0000}"/>
    <cellStyle name="Separador de milhares 2 7 22 2" xfId="17148" xr:uid="{00000000-0005-0000-0000-0000BCAA0000}"/>
    <cellStyle name="Separador de milhares 2 7 22 3" xfId="17149" xr:uid="{00000000-0005-0000-0000-0000BDAA0000}"/>
    <cellStyle name="Separador de milhares 2 7 22 4" xfId="17150" xr:uid="{00000000-0005-0000-0000-0000BEAA0000}"/>
    <cellStyle name="Separador de milhares 2 7 22 5" xfId="17151" xr:uid="{00000000-0005-0000-0000-0000BFAA0000}"/>
    <cellStyle name="Separador de milhares 2 7 22 6" xfId="17152" xr:uid="{00000000-0005-0000-0000-0000C0AA0000}"/>
    <cellStyle name="Separador de milhares 2 7 23" xfId="17153" xr:uid="{00000000-0005-0000-0000-0000C1AA0000}"/>
    <cellStyle name="Separador de milhares 2 7 23 2" xfId="17154" xr:uid="{00000000-0005-0000-0000-0000C2AA0000}"/>
    <cellStyle name="Separador de milhares 2 7 23 3" xfId="17155" xr:uid="{00000000-0005-0000-0000-0000C3AA0000}"/>
    <cellStyle name="Separador de milhares 2 7 23 4" xfId="17156" xr:uid="{00000000-0005-0000-0000-0000C4AA0000}"/>
    <cellStyle name="Separador de milhares 2 7 23 5" xfId="17157" xr:uid="{00000000-0005-0000-0000-0000C5AA0000}"/>
    <cellStyle name="Separador de milhares 2 7 23 6" xfId="17158" xr:uid="{00000000-0005-0000-0000-0000C6AA0000}"/>
    <cellStyle name="Separador de milhares 2 7 24" xfId="17159" xr:uid="{00000000-0005-0000-0000-0000C7AA0000}"/>
    <cellStyle name="Separador de milhares 2 7 24 2" xfId="17160" xr:uid="{00000000-0005-0000-0000-0000C8AA0000}"/>
    <cellStyle name="Separador de milhares 2 7 24 3" xfId="17161" xr:uid="{00000000-0005-0000-0000-0000C9AA0000}"/>
    <cellStyle name="Separador de milhares 2 7 24 4" xfId="17162" xr:uid="{00000000-0005-0000-0000-0000CAAA0000}"/>
    <cellStyle name="Separador de milhares 2 7 24 5" xfId="17163" xr:uid="{00000000-0005-0000-0000-0000CBAA0000}"/>
    <cellStyle name="Separador de milhares 2 7 24 6" xfId="17164" xr:uid="{00000000-0005-0000-0000-0000CCAA0000}"/>
    <cellStyle name="Separador de milhares 2 7 25" xfId="17165" xr:uid="{00000000-0005-0000-0000-0000CDAA0000}"/>
    <cellStyle name="Separador de milhares 2 7 25 2" xfId="17166" xr:uid="{00000000-0005-0000-0000-0000CEAA0000}"/>
    <cellStyle name="Separador de milhares 2 7 25 3" xfId="17167" xr:uid="{00000000-0005-0000-0000-0000CFAA0000}"/>
    <cellStyle name="Separador de milhares 2 7 25 4" xfId="17168" xr:uid="{00000000-0005-0000-0000-0000D0AA0000}"/>
    <cellStyle name="Separador de milhares 2 7 25 5" xfId="17169" xr:uid="{00000000-0005-0000-0000-0000D1AA0000}"/>
    <cellStyle name="Separador de milhares 2 7 25 6" xfId="17170" xr:uid="{00000000-0005-0000-0000-0000D2AA0000}"/>
    <cellStyle name="Separador de milhares 2 7 26" xfId="17171" xr:uid="{00000000-0005-0000-0000-0000D3AA0000}"/>
    <cellStyle name="Separador de milhares 2 7 26 2" xfId="17172" xr:uid="{00000000-0005-0000-0000-0000D4AA0000}"/>
    <cellStyle name="Separador de milhares 2 7 26 3" xfId="17173" xr:uid="{00000000-0005-0000-0000-0000D5AA0000}"/>
    <cellStyle name="Separador de milhares 2 7 26 4" xfId="17174" xr:uid="{00000000-0005-0000-0000-0000D6AA0000}"/>
    <cellStyle name="Separador de milhares 2 7 26 5" xfId="17175" xr:uid="{00000000-0005-0000-0000-0000D7AA0000}"/>
    <cellStyle name="Separador de milhares 2 7 26 6" xfId="17176" xr:uid="{00000000-0005-0000-0000-0000D8AA0000}"/>
    <cellStyle name="Separador de milhares 2 7 27" xfId="17177" xr:uid="{00000000-0005-0000-0000-0000D9AA0000}"/>
    <cellStyle name="Separador de milhares 2 7 27 2" xfId="17178" xr:uid="{00000000-0005-0000-0000-0000DAAA0000}"/>
    <cellStyle name="Separador de milhares 2 7 27 3" xfId="17179" xr:uid="{00000000-0005-0000-0000-0000DBAA0000}"/>
    <cellStyle name="Separador de milhares 2 7 27 4" xfId="17180" xr:uid="{00000000-0005-0000-0000-0000DCAA0000}"/>
    <cellStyle name="Separador de milhares 2 7 27 5" xfId="17181" xr:uid="{00000000-0005-0000-0000-0000DDAA0000}"/>
    <cellStyle name="Separador de milhares 2 7 27 6" xfId="17182" xr:uid="{00000000-0005-0000-0000-0000DEAA0000}"/>
    <cellStyle name="Separador de milhares 2 7 28" xfId="17183" xr:uid="{00000000-0005-0000-0000-0000DFAA0000}"/>
    <cellStyle name="Separador de milhares 2 7 28 2" xfId="17184" xr:uid="{00000000-0005-0000-0000-0000E0AA0000}"/>
    <cellStyle name="Separador de milhares 2 7 28 3" xfId="17185" xr:uid="{00000000-0005-0000-0000-0000E1AA0000}"/>
    <cellStyle name="Separador de milhares 2 7 28 4" xfId="17186" xr:uid="{00000000-0005-0000-0000-0000E2AA0000}"/>
    <cellStyle name="Separador de milhares 2 7 28 5" xfId="17187" xr:uid="{00000000-0005-0000-0000-0000E3AA0000}"/>
    <cellStyle name="Separador de milhares 2 7 28 6" xfId="17188" xr:uid="{00000000-0005-0000-0000-0000E4AA0000}"/>
    <cellStyle name="Separador de milhares 2 7 29" xfId="17189" xr:uid="{00000000-0005-0000-0000-0000E5AA0000}"/>
    <cellStyle name="Separador de milhares 2 7 29 2" xfId="17190" xr:uid="{00000000-0005-0000-0000-0000E6AA0000}"/>
    <cellStyle name="Separador de milhares 2 7 3" xfId="17191" xr:uid="{00000000-0005-0000-0000-0000E7AA0000}"/>
    <cellStyle name="Separador de milhares 2 7 3 10" xfId="17192" xr:uid="{00000000-0005-0000-0000-0000E8AA0000}"/>
    <cellStyle name="Separador de milhares 2 7 3 11" xfId="17193" xr:uid="{00000000-0005-0000-0000-0000E9AA0000}"/>
    <cellStyle name="Separador de milhares 2 7 3 12" xfId="17194" xr:uid="{00000000-0005-0000-0000-0000EAAA0000}"/>
    <cellStyle name="Separador de milhares 2 7 3 13" xfId="17195" xr:uid="{00000000-0005-0000-0000-0000EBAA0000}"/>
    <cellStyle name="Separador de milhares 2 7 3 14" xfId="17196" xr:uid="{00000000-0005-0000-0000-0000ECAA0000}"/>
    <cellStyle name="Separador de milhares 2 7 3 2" xfId="17197" xr:uid="{00000000-0005-0000-0000-0000EDAA0000}"/>
    <cellStyle name="Separador de milhares 2 7 3 2 2" xfId="17198" xr:uid="{00000000-0005-0000-0000-0000EEAA0000}"/>
    <cellStyle name="Separador de milhares 2 7 3 3" xfId="17199" xr:uid="{00000000-0005-0000-0000-0000EFAA0000}"/>
    <cellStyle name="Separador de milhares 2 7 3 3 2" xfId="17200" xr:uid="{00000000-0005-0000-0000-0000F0AA0000}"/>
    <cellStyle name="Separador de milhares 2 7 3 4" xfId="17201" xr:uid="{00000000-0005-0000-0000-0000F1AA0000}"/>
    <cellStyle name="Separador de milhares 2 7 3 4 2" xfId="17202" xr:uid="{00000000-0005-0000-0000-0000F2AA0000}"/>
    <cellStyle name="Separador de milhares 2 7 3 5" xfId="17203" xr:uid="{00000000-0005-0000-0000-0000F3AA0000}"/>
    <cellStyle name="Separador de milhares 2 7 3 5 2" xfId="17204" xr:uid="{00000000-0005-0000-0000-0000F4AA0000}"/>
    <cellStyle name="Separador de milhares 2 7 3 6" xfId="17205" xr:uid="{00000000-0005-0000-0000-0000F5AA0000}"/>
    <cellStyle name="Separador de milhares 2 7 3 6 2" xfId="17206" xr:uid="{00000000-0005-0000-0000-0000F6AA0000}"/>
    <cellStyle name="Separador de milhares 2 7 3 7" xfId="17207" xr:uid="{00000000-0005-0000-0000-0000F7AA0000}"/>
    <cellStyle name="Separador de milhares 2 7 3 7 2" xfId="17208" xr:uid="{00000000-0005-0000-0000-0000F8AA0000}"/>
    <cellStyle name="Separador de milhares 2 7 3 8" xfId="17209" xr:uid="{00000000-0005-0000-0000-0000F9AA0000}"/>
    <cellStyle name="Separador de milhares 2 7 3 8 2" xfId="17210" xr:uid="{00000000-0005-0000-0000-0000FAAA0000}"/>
    <cellStyle name="Separador de milhares 2 7 3 9" xfId="17211" xr:uid="{00000000-0005-0000-0000-0000FBAA0000}"/>
    <cellStyle name="Separador de milhares 2 7 30" xfId="17212" xr:uid="{00000000-0005-0000-0000-0000FCAA0000}"/>
    <cellStyle name="Separador de milhares 2 7 31" xfId="17213" xr:uid="{00000000-0005-0000-0000-0000FDAA0000}"/>
    <cellStyle name="Separador de milhares 2 7 32" xfId="17214" xr:uid="{00000000-0005-0000-0000-0000FEAA0000}"/>
    <cellStyle name="Separador de milhares 2 7 33" xfId="17215" xr:uid="{00000000-0005-0000-0000-0000FFAA0000}"/>
    <cellStyle name="Separador de milhares 2 7 34" xfId="17216" xr:uid="{00000000-0005-0000-0000-000000AB0000}"/>
    <cellStyle name="Separador de milhares 2 7 34 2" xfId="17217" xr:uid="{00000000-0005-0000-0000-000001AB0000}"/>
    <cellStyle name="Separador de milhares 2 7 34 3" xfId="17218" xr:uid="{00000000-0005-0000-0000-000002AB0000}"/>
    <cellStyle name="Separador de milhares 2 7 34 4" xfId="17219" xr:uid="{00000000-0005-0000-0000-000003AB0000}"/>
    <cellStyle name="Separador de milhares 2 7 35" xfId="17220" xr:uid="{00000000-0005-0000-0000-000004AB0000}"/>
    <cellStyle name="Separador de milhares 2 7 36" xfId="17221" xr:uid="{00000000-0005-0000-0000-000005AB0000}"/>
    <cellStyle name="Separador de milhares 2 7 37" xfId="17222" xr:uid="{00000000-0005-0000-0000-000006AB0000}"/>
    <cellStyle name="Separador de milhares 2 7 38" xfId="17223" xr:uid="{00000000-0005-0000-0000-000007AB0000}"/>
    <cellStyle name="Separador de milhares 2 7 39" xfId="17224" xr:uid="{00000000-0005-0000-0000-000008AB0000}"/>
    <cellStyle name="Separador de milhares 2 7 4" xfId="17225" xr:uid="{00000000-0005-0000-0000-000009AB0000}"/>
    <cellStyle name="Separador de milhares 2 7 4 10" xfId="17226" xr:uid="{00000000-0005-0000-0000-00000AAB0000}"/>
    <cellStyle name="Separador de milhares 2 7 4 11" xfId="17227" xr:uid="{00000000-0005-0000-0000-00000BAB0000}"/>
    <cellStyle name="Separador de milhares 2 7 4 12" xfId="17228" xr:uid="{00000000-0005-0000-0000-00000CAB0000}"/>
    <cellStyle name="Separador de milhares 2 7 4 13" xfId="17229" xr:uid="{00000000-0005-0000-0000-00000DAB0000}"/>
    <cellStyle name="Separador de milhares 2 7 4 14" xfId="17230" xr:uid="{00000000-0005-0000-0000-00000EAB0000}"/>
    <cellStyle name="Separador de milhares 2 7 4 2" xfId="17231" xr:uid="{00000000-0005-0000-0000-00000FAB0000}"/>
    <cellStyle name="Separador de milhares 2 7 4 2 2" xfId="17232" xr:uid="{00000000-0005-0000-0000-000010AB0000}"/>
    <cellStyle name="Separador de milhares 2 7 4 3" xfId="17233" xr:uid="{00000000-0005-0000-0000-000011AB0000}"/>
    <cellStyle name="Separador de milhares 2 7 4 3 2" xfId="17234" xr:uid="{00000000-0005-0000-0000-000012AB0000}"/>
    <cellStyle name="Separador de milhares 2 7 4 4" xfId="17235" xr:uid="{00000000-0005-0000-0000-000013AB0000}"/>
    <cellStyle name="Separador de milhares 2 7 4 4 2" xfId="17236" xr:uid="{00000000-0005-0000-0000-000014AB0000}"/>
    <cellStyle name="Separador de milhares 2 7 4 5" xfId="17237" xr:uid="{00000000-0005-0000-0000-000015AB0000}"/>
    <cellStyle name="Separador de milhares 2 7 4 5 2" xfId="17238" xr:uid="{00000000-0005-0000-0000-000016AB0000}"/>
    <cellStyle name="Separador de milhares 2 7 4 6" xfId="17239" xr:uid="{00000000-0005-0000-0000-000017AB0000}"/>
    <cellStyle name="Separador de milhares 2 7 4 6 2" xfId="17240" xr:uid="{00000000-0005-0000-0000-000018AB0000}"/>
    <cellStyle name="Separador de milhares 2 7 4 7" xfId="17241" xr:uid="{00000000-0005-0000-0000-000019AB0000}"/>
    <cellStyle name="Separador de milhares 2 7 4 7 2" xfId="17242" xr:uid="{00000000-0005-0000-0000-00001AAB0000}"/>
    <cellStyle name="Separador de milhares 2 7 4 8" xfId="17243" xr:uid="{00000000-0005-0000-0000-00001BAB0000}"/>
    <cellStyle name="Separador de milhares 2 7 4 8 2" xfId="17244" xr:uid="{00000000-0005-0000-0000-00001CAB0000}"/>
    <cellStyle name="Separador de milhares 2 7 4 9" xfId="17245" xr:uid="{00000000-0005-0000-0000-00001DAB0000}"/>
    <cellStyle name="Separador de milhares 2 7 40" xfId="17246" xr:uid="{00000000-0005-0000-0000-00001EAB0000}"/>
    <cellStyle name="Separador de milhares 2 7 41" xfId="17247" xr:uid="{00000000-0005-0000-0000-00001FAB0000}"/>
    <cellStyle name="Separador de milhares 2 7 42" xfId="17248" xr:uid="{00000000-0005-0000-0000-000020AB0000}"/>
    <cellStyle name="Separador de milhares 2 7 43" xfId="17249" xr:uid="{00000000-0005-0000-0000-000021AB0000}"/>
    <cellStyle name="Separador de milhares 2 7 44" xfId="17250" xr:uid="{00000000-0005-0000-0000-000022AB0000}"/>
    <cellStyle name="Separador de milhares 2 7 45" xfId="17251" xr:uid="{00000000-0005-0000-0000-000023AB0000}"/>
    <cellStyle name="Separador de milhares 2 7 46" xfId="17252" xr:uid="{00000000-0005-0000-0000-000024AB0000}"/>
    <cellStyle name="Separador de milhares 2 7 47" xfId="17253" xr:uid="{00000000-0005-0000-0000-000025AB0000}"/>
    <cellStyle name="Separador de milhares 2 7 48" xfId="17254" xr:uid="{00000000-0005-0000-0000-000026AB0000}"/>
    <cellStyle name="Separador de milhares 2 7 49" xfId="17255" xr:uid="{00000000-0005-0000-0000-000027AB0000}"/>
    <cellStyle name="Separador de milhares 2 7 5" xfId="17256" xr:uid="{00000000-0005-0000-0000-000028AB0000}"/>
    <cellStyle name="Separador de milhares 2 7 5 10" xfId="17257" xr:uid="{00000000-0005-0000-0000-000029AB0000}"/>
    <cellStyle name="Separador de milhares 2 7 5 11" xfId="17258" xr:uid="{00000000-0005-0000-0000-00002AAB0000}"/>
    <cellStyle name="Separador de milhares 2 7 5 12" xfId="17259" xr:uid="{00000000-0005-0000-0000-00002BAB0000}"/>
    <cellStyle name="Separador de milhares 2 7 5 13" xfId="17260" xr:uid="{00000000-0005-0000-0000-00002CAB0000}"/>
    <cellStyle name="Separador de milhares 2 7 5 14" xfId="17261" xr:uid="{00000000-0005-0000-0000-00002DAB0000}"/>
    <cellStyle name="Separador de milhares 2 7 5 2" xfId="17262" xr:uid="{00000000-0005-0000-0000-00002EAB0000}"/>
    <cellStyle name="Separador de milhares 2 7 5 2 2" xfId="17263" xr:uid="{00000000-0005-0000-0000-00002FAB0000}"/>
    <cellStyle name="Separador de milhares 2 7 5 3" xfId="17264" xr:uid="{00000000-0005-0000-0000-000030AB0000}"/>
    <cellStyle name="Separador de milhares 2 7 5 3 2" xfId="17265" xr:uid="{00000000-0005-0000-0000-000031AB0000}"/>
    <cellStyle name="Separador de milhares 2 7 5 4" xfId="17266" xr:uid="{00000000-0005-0000-0000-000032AB0000}"/>
    <cellStyle name="Separador de milhares 2 7 5 4 2" xfId="17267" xr:uid="{00000000-0005-0000-0000-000033AB0000}"/>
    <cellStyle name="Separador de milhares 2 7 5 5" xfId="17268" xr:uid="{00000000-0005-0000-0000-000034AB0000}"/>
    <cellStyle name="Separador de milhares 2 7 5 5 2" xfId="17269" xr:uid="{00000000-0005-0000-0000-000035AB0000}"/>
    <cellStyle name="Separador de milhares 2 7 5 6" xfId="17270" xr:uid="{00000000-0005-0000-0000-000036AB0000}"/>
    <cellStyle name="Separador de milhares 2 7 5 6 2" xfId="17271" xr:uid="{00000000-0005-0000-0000-000037AB0000}"/>
    <cellStyle name="Separador de milhares 2 7 5 7" xfId="17272" xr:uid="{00000000-0005-0000-0000-000038AB0000}"/>
    <cellStyle name="Separador de milhares 2 7 5 7 2" xfId="17273" xr:uid="{00000000-0005-0000-0000-000039AB0000}"/>
    <cellStyle name="Separador de milhares 2 7 5 8" xfId="17274" xr:uid="{00000000-0005-0000-0000-00003AAB0000}"/>
    <cellStyle name="Separador de milhares 2 7 5 8 2" xfId="17275" xr:uid="{00000000-0005-0000-0000-00003BAB0000}"/>
    <cellStyle name="Separador de milhares 2 7 5 9" xfId="17276" xr:uid="{00000000-0005-0000-0000-00003CAB0000}"/>
    <cellStyle name="Separador de milhares 2 7 50" xfId="17277" xr:uid="{00000000-0005-0000-0000-00003DAB0000}"/>
    <cellStyle name="Separador de milhares 2 7 51" xfId="17278" xr:uid="{00000000-0005-0000-0000-00003EAB0000}"/>
    <cellStyle name="Separador de milhares 2 7 52" xfId="17279" xr:uid="{00000000-0005-0000-0000-00003FAB0000}"/>
    <cellStyle name="Separador de milhares 2 7 53" xfId="17280" xr:uid="{00000000-0005-0000-0000-000040AB0000}"/>
    <cellStyle name="Separador de milhares 2 7 54" xfId="17281" xr:uid="{00000000-0005-0000-0000-000041AB0000}"/>
    <cellStyle name="Separador de milhares 2 7 55" xfId="17282" xr:uid="{00000000-0005-0000-0000-000042AB0000}"/>
    <cellStyle name="Separador de milhares 2 7 56" xfId="17283" xr:uid="{00000000-0005-0000-0000-000043AB0000}"/>
    <cellStyle name="Separador de milhares 2 7 57" xfId="17284" xr:uid="{00000000-0005-0000-0000-000044AB0000}"/>
    <cellStyle name="Separador de milhares 2 7 58" xfId="17285" xr:uid="{00000000-0005-0000-0000-000045AB0000}"/>
    <cellStyle name="Separador de milhares 2 7 59" xfId="17286" xr:uid="{00000000-0005-0000-0000-000046AB0000}"/>
    <cellStyle name="Separador de milhares 2 7 6" xfId="17287" xr:uid="{00000000-0005-0000-0000-000047AB0000}"/>
    <cellStyle name="Separador de milhares 2 7 6 10" xfId="17288" xr:uid="{00000000-0005-0000-0000-000048AB0000}"/>
    <cellStyle name="Separador de milhares 2 7 6 11" xfId="17289" xr:uid="{00000000-0005-0000-0000-000049AB0000}"/>
    <cellStyle name="Separador de milhares 2 7 6 12" xfId="17290" xr:uid="{00000000-0005-0000-0000-00004AAB0000}"/>
    <cellStyle name="Separador de milhares 2 7 6 13" xfId="17291" xr:uid="{00000000-0005-0000-0000-00004BAB0000}"/>
    <cellStyle name="Separador de milhares 2 7 6 14" xfId="17292" xr:uid="{00000000-0005-0000-0000-00004CAB0000}"/>
    <cellStyle name="Separador de milhares 2 7 6 2" xfId="17293" xr:uid="{00000000-0005-0000-0000-00004DAB0000}"/>
    <cellStyle name="Separador de milhares 2 7 6 2 2" xfId="17294" xr:uid="{00000000-0005-0000-0000-00004EAB0000}"/>
    <cellStyle name="Separador de milhares 2 7 6 3" xfId="17295" xr:uid="{00000000-0005-0000-0000-00004FAB0000}"/>
    <cellStyle name="Separador de milhares 2 7 6 3 2" xfId="17296" xr:uid="{00000000-0005-0000-0000-000050AB0000}"/>
    <cellStyle name="Separador de milhares 2 7 6 4" xfId="17297" xr:uid="{00000000-0005-0000-0000-000051AB0000}"/>
    <cellStyle name="Separador de milhares 2 7 6 4 2" xfId="17298" xr:uid="{00000000-0005-0000-0000-000052AB0000}"/>
    <cellStyle name="Separador de milhares 2 7 6 5" xfId="17299" xr:uid="{00000000-0005-0000-0000-000053AB0000}"/>
    <cellStyle name="Separador de milhares 2 7 6 5 2" xfId="17300" xr:uid="{00000000-0005-0000-0000-000054AB0000}"/>
    <cellStyle name="Separador de milhares 2 7 6 6" xfId="17301" xr:uid="{00000000-0005-0000-0000-000055AB0000}"/>
    <cellStyle name="Separador de milhares 2 7 6 6 2" xfId="17302" xr:uid="{00000000-0005-0000-0000-000056AB0000}"/>
    <cellStyle name="Separador de milhares 2 7 6 7" xfId="17303" xr:uid="{00000000-0005-0000-0000-000057AB0000}"/>
    <cellStyle name="Separador de milhares 2 7 6 7 2" xfId="17304" xr:uid="{00000000-0005-0000-0000-000058AB0000}"/>
    <cellStyle name="Separador de milhares 2 7 6 8" xfId="17305" xr:uid="{00000000-0005-0000-0000-000059AB0000}"/>
    <cellStyle name="Separador de milhares 2 7 6 8 2" xfId="17306" xr:uid="{00000000-0005-0000-0000-00005AAB0000}"/>
    <cellStyle name="Separador de milhares 2 7 6 9" xfId="17307" xr:uid="{00000000-0005-0000-0000-00005BAB0000}"/>
    <cellStyle name="Separador de milhares 2 7 60" xfId="17308" xr:uid="{00000000-0005-0000-0000-00005CAB0000}"/>
    <cellStyle name="Separador de milhares 2 7 61" xfId="17309" xr:uid="{00000000-0005-0000-0000-00005DAB0000}"/>
    <cellStyle name="Separador de milhares 2 7 62" xfId="17310" xr:uid="{00000000-0005-0000-0000-00005EAB0000}"/>
    <cellStyle name="Separador de milhares 2 7 63" xfId="17311" xr:uid="{00000000-0005-0000-0000-00005FAB0000}"/>
    <cellStyle name="Separador de milhares 2 7 64" xfId="17312" xr:uid="{00000000-0005-0000-0000-000060AB0000}"/>
    <cellStyle name="Separador de milhares 2 7 65" xfId="17313" xr:uid="{00000000-0005-0000-0000-000061AB0000}"/>
    <cellStyle name="Separador de milhares 2 7 65 10" xfId="17314" xr:uid="{00000000-0005-0000-0000-000062AB0000}"/>
    <cellStyle name="Separador de milhares 2 7 65 100" xfId="17315" xr:uid="{00000000-0005-0000-0000-000063AB0000}"/>
    <cellStyle name="Separador de milhares 2 7 65 101" xfId="17316" xr:uid="{00000000-0005-0000-0000-000064AB0000}"/>
    <cellStyle name="Separador de milhares 2 7 65 102" xfId="17317" xr:uid="{00000000-0005-0000-0000-000065AB0000}"/>
    <cellStyle name="Separador de milhares 2 7 65 103" xfId="17318" xr:uid="{00000000-0005-0000-0000-000066AB0000}"/>
    <cellStyle name="Separador de milhares 2 7 65 104" xfId="17319" xr:uid="{00000000-0005-0000-0000-000067AB0000}"/>
    <cellStyle name="Separador de milhares 2 7 65 105" xfId="17320" xr:uid="{00000000-0005-0000-0000-000068AB0000}"/>
    <cellStyle name="Separador de milhares 2 7 65 106" xfId="17321" xr:uid="{00000000-0005-0000-0000-000069AB0000}"/>
    <cellStyle name="Separador de milhares 2 7 65 107" xfId="17322" xr:uid="{00000000-0005-0000-0000-00006AAB0000}"/>
    <cellStyle name="Separador de milhares 2 7 65 108" xfId="17323" xr:uid="{00000000-0005-0000-0000-00006BAB0000}"/>
    <cellStyle name="Separador de milhares 2 7 65 109" xfId="17324" xr:uid="{00000000-0005-0000-0000-00006CAB0000}"/>
    <cellStyle name="Separador de milhares 2 7 65 11" xfId="17325" xr:uid="{00000000-0005-0000-0000-00006DAB0000}"/>
    <cellStyle name="Separador de milhares 2 7 65 110" xfId="17326" xr:uid="{00000000-0005-0000-0000-00006EAB0000}"/>
    <cellStyle name="Separador de milhares 2 7 65 111" xfId="17327" xr:uid="{00000000-0005-0000-0000-00006FAB0000}"/>
    <cellStyle name="Separador de milhares 2 7 65 112" xfId="17328" xr:uid="{00000000-0005-0000-0000-000070AB0000}"/>
    <cellStyle name="Separador de milhares 2 7 65 113" xfId="17329" xr:uid="{00000000-0005-0000-0000-000071AB0000}"/>
    <cellStyle name="Separador de milhares 2 7 65 114" xfId="17330" xr:uid="{00000000-0005-0000-0000-000072AB0000}"/>
    <cellStyle name="Separador de milhares 2 7 65 115" xfId="17331" xr:uid="{00000000-0005-0000-0000-000073AB0000}"/>
    <cellStyle name="Separador de milhares 2 7 65 116" xfId="17332" xr:uid="{00000000-0005-0000-0000-000074AB0000}"/>
    <cellStyle name="Separador de milhares 2 7 65 117" xfId="17333" xr:uid="{00000000-0005-0000-0000-000075AB0000}"/>
    <cellStyle name="Separador de milhares 2 7 65 118" xfId="17334" xr:uid="{00000000-0005-0000-0000-000076AB0000}"/>
    <cellStyle name="Separador de milhares 2 7 65 119" xfId="17335" xr:uid="{00000000-0005-0000-0000-000077AB0000}"/>
    <cellStyle name="Separador de milhares 2 7 65 12" xfId="17336" xr:uid="{00000000-0005-0000-0000-000078AB0000}"/>
    <cellStyle name="Separador de milhares 2 7 65 120" xfId="17337" xr:uid="{00000000-0005-0000-0000-000079AB0000}"/>
    <cellStyle name="Separador de milhares 2 7 65 121" xfId="17338" xr:uid="{00000000-0005-0000-0000-00007AAB0000}"/>
    <cellStyle name="Separador de milhares 2 7 65 122" xfId="17339" xr:uid="{00000000-0005-0000-0000-00007BAB0000}"/>
    <cellStyle name="Separador de milhares 2 7 65 123" xfId="17340" xr:uid="{00000000-0005-0000-0000-00007CAB0000}"/>
    <cellStyle name="Separador de milhares 2 7 65 124" xfId="17341" xr:uid="{00000000-0005-0000-0000-00007DAB0000}"/>
    <cellStyle name="Separador de milhares 2 7 65 125" xfId="17342" xr:uid="{00000000-0005-0000-0000-00007EAB0000}"/>
    <cellStyle name="Separador de milhares 2 7 65 126" xfId="17343" xr:uid="{00000000-0005-0000-0000-00007FAB0000}"/>
    <cellStyle name="Separador de milhares 2 7 65 127" xfId="17344" xr:uid="{00000000-0005-0000-0000-000080AB0000}"/>
    <cellStyle name="Separador de milhares 2 7 65 128" xfId="17345" xr:uid="{00000000-0005-0000-0000-000081AB0000}"/>
    <cellStyle name="Separador de milhares 2 7 65 129" xfId="17346" xr:uid="{00000000-0005-0000-0000-000082AB0000}"/>
    <cellStyle name="Separador de milhares 2 7 65 13" xfId="17347" xr:uid="{00000000-0005-0000-0000-000083AB0000}"/>
    <cellStyle name="Separador de milhares 2 7 65 130" xfId="17348" xr:uid="{00000000-0005-0000-0000-000084AB0000}"/>
    <cellStyle name="Separador de milhares 2 7 65 131" xfId="17349" xr:uid="{00000000-0005-0000-0000-000085AB0000}"/>
    <cellStyle name="Separador de milhares 2 7 65 132" xfId="17350" xr:uid="{00000000-0005-0000-0000-000086AB0000}"/>
    <cellStyle name="Separador de milhares 2 7 65 133" xfId="17351" xr:uid="{00000000-0005-0000-0000-000087AB0000}"/>
    <cellStyle name="Separador de milhares 2 7 65 134" xfId="17352" xr:uid="{00000000-0005-0000-0000-000088AB0000}"/>
    <cellStyle name="Separador de milhares 2 7 65 135" xfId="17353" xr:uid="{00000000-0005-0000-0000-000089AB0000}"/>
    <cellStyle name="Separador de milhares 2 7 65 136" xfId="17354" xr:uid="{00000000-0005-0000-0000-00008AAB0000}"/>
    <cellStyle name="Separador de milhares 2 7 65 137" xfId="17355" xr:uid="{00000000-0005-0000-0000-00008BAB0000}"/>
    <cellStyle name="Separador de milhares 2 7 65 138" xfId="17356" xr:uid="{00000000-0005-0000-0000-00008CAB0000}"/>
    <cellStyle name="Separador de milhares 2 7 65 139" xfId="17357" xr:uid="{00000000-0005-0000-0000-00008DAB0000}"/>
    <cellStyle name="Separador de milhares 2 7 65 14" xfId="17358" xr:uid="{00000000-0005-0000-0000-00008EAB0000}"/>
    <cellStyle name="Separador de milhares 2 7 65 140" xfId="17359" xr:uid="{00000000-0005-0000-0000-00008FAB0000}"/>
    <cellStyle name="Separador de milhares 2 7 65 141" xfId="17360" xr:uid="{00000000-0005-0000-0000-000090AB0000}"/>
    <cellStyle name="Separador de milhares 2 7 65 142" xfId="17361" xr:uid="{00000000-0005-0000-0000-000091AB0000}"/>
    <cellStyle name="Separador de milhares 2 7 65 143" xfId="17362" xr:uid="{00000000-0005-0000-0000-000092AB0000}"/>
    <cellStyle name="Separador de milhares 2 7 65 144" xfId="17363" xr:uid="{00000000-0005-0000-0000-000093AB0000}"/>
    <cellStyle name="Separador de milhares 2 7 65 145" xfId="17364" xr:uid="{00000000-0005-0000-0000-000094AB0000}"/>
    <cellStyle name="Separador de milhares 2 7 65 146" xfId="17365" xr:uid="{00000000-0005-0000-0000-000095AB0000}"/>
    <cellStyle name="Separador de milhares 2 7 65 147" xfId="17366" xr:uid="{00000000-0005-0000-0000-000096AB0000}"/>
    <cellStyle name="Separador de milhares 2 7 65 148" xfId="17367" xr:uid="{00000000-0005-0000-0000-000097AB0000}"/>
    <cellStyle name="Separador de milhares 2 7 65 149" xfId="17368" xr:uid="{00000000-0005-0000-0000-000098AB0000}"/>
    <cellStyle name="Separador de milhares 2 7 65 15" xfId="17369" xr:uid="{00000000-0005-0000-0000-000099AB0000}"/>
    <cellStyle name="Separador de milhares 2 7 65 150" xfId="17370" xr:uid="{00000000-0005-0000-0000-00009AAB0000}"/>
    <cellStyle name="Separador de milhares 2 7 65 151" xfId="17371" xr:uid="{00000000-0005-0000-0000-00009BAB0000}"/>
    <cellStyle name="Separador de milhares 2 7 65 152" xfId="17372" xr:uid="{00000000-0005-0000-0000-00009CAB0000}"/>
    <cellStyle name="Separador de milhares 2 7 65 153" xfId="17373" xr:uid="{00000000-0005-0000-0000-00009DAB0000}"/>
    <cellStyle name="Separador de milhares 2 7 65 154" xfId="17374" xr:uid="{00000000-0005-0000-0000-00009EAB0000}"/>
    <cellStyle name="Separador de milhares 2 7 65 155" xfId="17375" xr:uid="{00000000-0005-0000-0000-00009FAB0000}"/>
    <cellStyle name="Separador de milhares 2 7 65 156" xfId="17376" xr:uid="{00000000-0005-0000-0000-0000A0AB0000}"/>
    <cellStyle name="Separador de milhares 2 7 65 157" xfId="17377" xr:uid="{00000000-0005-0000-0000-0000A1AB0000}"/>
    <cellStyle name="Separador de milhares 2 7 65 158" xfId="17378" xr:uid="{00000000-0005-0000-0000-0000A2AB0000}"/>
    <cellStyle name="Separador de milhares 2 7 65 159" xfId="17379" xr:uid="{00000000-0005-0000-0000-0000A3AB0000}"/>
    <cellStyle name="Separador de milhares 2 7 65 16" xfId="17380" xr:uid="{00000000-0005-0000-0000-0000A4AB0000}"/>
    <cellStyle name="Separador de milhares 2 7 65 160" xfId="17381" xr:uid="{00000000-0005-0000-0000-0000A5AB0000}"/>
    <cellStyle name="Separador de milhares 2 7 65 161" xfId="17382" xr:uid="{00000000-0005-0000-0000-0000A6AB0000}"/>
    <cellStyle name="Separador de milhares 2 7 65 162" xfId="17383" xr:uid="{00000000-0005-0000-0000-0000A7AB0000}"/>
    <cellStyle name="Separador de milhares 2 7 65 163" xfId="17384" xr:uid="{00000000-0005-0000-0000-0000A8AB0000}"/>
    <cellStyle name="Separador de milhares 2 7 65 164" xfId="17385" xr:uid="{00000000-0005-0000-0000-0000A9AB0000}"/>
    <cellStyle name="Separador de milhares 2 7 65 165" xfId="17386" xr:uid="{00000000-0005-0000-0000-0000AAAB0000}"/>
    <cellStyle name="Separador de milhares 2 7 65 166" xfId="17387" xr:uid="{00000000-0005-0000-0000-0000ABAB0000}"/>
    <cellStyle name="Separador de milhares 2 7 65 167" xfId="17388" xr:uid="{00000000-0005-0000-0000-0000ACAB0000}"/>
    <cellStyle name="Separador de milhares 2 7 65 168" xfId="17389" xr:uid="{00000000-0005-0000-0000-0000ADAB0000}"/>
    <cellStyle name="Separador de milhares 2 7 65 169" xfId="17390" xr:uid="{00000000-0005-0000-0000-0000AEAB0000}"/>
    <cellStyle name="Separador de milhares 2 7 65 17" xfId="17391" xr:uid="{00000000-0005-0000-0000-0000AFAB0000}"/>
    <cellStyle name="Separador de milhares 2 7 65 18" xfId="17392" xr:uid="{00000000-0005-0000-0000-0000B0AB0000}"/>
    <cellStyle name="Separador de milhares 2 7 65 19" xfId="17393" xr:uid="{00000000-0005-0000-0000-0000B1AB0000}"/>
    <cellStyle name="Separador de milhares 2 7 65 2" xfId="17394" xr:uid="{00000000-0005-0000-0000-0000B2AB0000}"/>
    <cellStyle name="Separador de milhares 2 7 65 20" xfId="17395" xr:uid="{00000000-0005-0000-0000-0000B3AB0000}"/>
    <cellStyle name="Separador de milhares 2 7 65 21" xfId="17396" xr:uid="{00000000-0005-0000-0000-0000B4AB0000}"/>
    <cellStyle name="Separador de milhares 2 7 65 22" xfId="17397" xr:uid="{00000000-0005-0000-0000-0000B5AB0000}"/>
    <cellStyle name="Separador de milhares 2 7 65 23" xfId="17398" xr:uid="{00000000-0005-0000-0000-0000B6AB0000}"/>
    <cellStyle name="Separador de milhares 2 7 65 24" xfId="17399" xr:uid="{00000000-0005-0000-0000-0000B7AB0000}"/>
    <cellStyle name="Separador de milhares 2 7 65 25" xfId="17400" xr:uid="{00000000-0005-0000-0000-0000B8AB0000}"/>
    <cellStyle name="Separador de milhares 2 7 65 26" xfId="17401" xr:uid="{00000000-0005-0000-0000-0000B9AB0000}"/>
    <cellStyle name="Separador de milhares 2 7 65 27" xfId="17402" xr:uid="{00000000-0005-0000-0000-0000BAAB0000}"/>
    <cellStyle name="Separador de milhares 2 7 65 28" xfId="17403" xr:uid="{00000000-0005-0000-0000-0000BBAB0000}"/>
    <cellStyle name="Separador de milhares 2 7 65 29" xfId="17404" xr:uid="{00000000-0005-0000-0000-0000BCAB0000}"/>
    <cellStyle name="Separador de milhares 2 7 65 3" xfId="17405" xr:uid="{00000000-0005-0000-0000-0000BDAB0000}"/>
    <cellStyle name="Separador de milhares 2 7 65 30" xfId="17406" xr:uid="{00000000-0005-0000-0000-0000BEAB0000}"/>
    <cellStyle name="Separador de milhares 2 7 65 31" xfId="17407" xr:uid="{00000000-0005-0000-0000-0000BFAB0000}"/>
    <cellStyle name="Separador de milhares 2 7 65 32" xfId="17408" xr:uid="{00000000-0005-0000-0000-0000C0AB0000}"/>
    <cellStyle name="Separador de milhares 2 7 65 33" xfId="17409" xr:uid="{00000000-0005-0000-0000-0000C1AB0000}"/>
    <cellStyle name="Separador de milhares 2 7 65 34" xfId="17410" xr:uid="{00000000-0005-0000-0000-0000C2AB0000}"/>
    <cellStyle name="Separador de milhares 2 7 65 35" xfId="17411" xr:uid="{00000000-0005-0000-0000-0000C3AB0000}"/>
    <cellStyle name="Separador de milhares 2 7 65 36" xfId="17412" xr:uid="{00000000-0005-0000-0000-0000C4AB0000}"/>
    <cellStyle name="Separador de milhares 2 7 65 37" xfId="17413" xr:uid="{00000000-0005-0000-0000-0000C5AB0000}"/>
    <cellStyle name="Separador de milhares 2 7 65 38" xfId="17414" xr:uid="{00000000-0005-0000-0000-0000C6AB0000}"/>
    <cellStyle name="Separador de milhares 2 7 65 39" xfId="17415" xr:uid="{00000000-0005-0000-0000-0000C7AB0000}"/>
    <cellStyle name="Separador de milhares 2 7 65 4" xfId="17416" xr:uid="{00000000-0005-0000-0000-0000C8AB0000}"/>
    <cellStyle name="Separador de milhares 2 7 65 40" xfId="17417" xr:uid="{00000000-0005-0000-0000-0000C9AB0000}"/>
    <cellStyle name="Separador de milhares 2 7 65 41" xfId="17418" xr:uid="{00000000-0005-0000-0000-0000CAAB0000}"/>
    <cellStyle name="Separador de milhares 2 7 65 42" xfId="17419" xr:uid="{00000000-0005-0000-0000-0000CBAB0000}"/>
    <cellStyle name="Separador de milhares 2 7 65 43" xfId="17420" xr:uid="{00000000-0005-0000-0000-0000CCAB0000}"/>
    <cellStyle name="Separador de milhares 2 7 65 44" xfId="17421" xr:uid="{00000000-0005-0000-0000-0000CDAB0000}"/>
    <cellStyle name="Separador de milhares 2 7 65 45" xfId="17422" xr:uid="{00000000-0005-0000-0000-0000CEAB0000}"/>
    <cellStyle name="Separador de milhares 2 7 65 46" xfId="17423" xr:uid="{00000000-0005-0000-0000-0000CFAB0000}"/>
    <cellStyle name="Separador de milhares 2 7 65 47" xfId="17424" xr:uid="{00000000-0005-0000-0000-0000D0AB0000}"/>
    <cellStyle name="Separador de milhares 2 7 65 48" xfId="17425" xr:uid="{00000000-0005-0000-0000-0000D1AB0000}"/>
    <cellStyle name="Separador de milhares 2 7 65 49" xfId="17426" xr:uid="{00000000-0005-0000-0000-0000D2AB0000}"/>
    <cellStyle name="Separador de milhares 2 7 65 5" xfId="17427" xr:uid="{00000000-0005-0000-0000-0000D3AB0000}"/>
    <cellStyle name="Separador de milhares 2 7 65 50" xfId="17428" xr:uid="{00000000-0005-0000-0000-0000D4AB0000}"/>
    <cellStyle name="Separador de milhares 2 7 65 51" xfId="17429" xr:uid="{00000000-0005-0000-0000-0000D5AB0000}"/>
    <cellStyle name="Separador de milhares 2 7 65 52" xfId="17430" xr:uid="{00000000-0005-0000-0000-0000D6AB0000}"/>
    <cellStyle name="Separador de milhares 2 7 65 53" xfId="17431" xr:uid="{00000000-0005-0000-0000-0000D7AB0000}"/>
    <cellStyle name="Separador de milhares 2 7 65 54" xfId="17432" xr:uid="{00000000-0005-0000-0000-0000D8AB0000}"/>
    <cellStyle name="Separador de milhares 2 7 65 55" xfId="17433" xr:uid="{00000000-0005-0000-0000-0000D9AB0000}"/>
    <cellStyle name="Separador de milhares 2 7 65 56" xfId="17434" xr:uid="{00000000-0005-0000-0000-0000DAAB0000}"/>
    <cellStyle name="Separador de milhares 2 7 65 57" xfId="17435" xr:uid="{00000000-0005-0000-0000-0000DBAB0000}"/>
    <cellStyle name="Separador de milhares 2 7 65 58" xfId="17436" xr:uid="{00000000-0005-0000-0000-0000DCAB0000}"/>
    <cellStyle name="Separador de milhares 2 7 65 59" xfId="17437" xr:uid="{00000000-0005-0000-0000-0000DDAB0000}"/>
    <cellStyle name="Separador de milhares 2 7 65 6" xfId="17438" xr:uid="{00000000-0005-0000-0000-0000DEAB0000}"/>
    <cellStyle name="Separador de milhares 2 7 65 60" xfId="17439" xr:uid="{00000000-0005-0000-0000-0000DFAB0000}"/>
    <cellStyle name="Separador de milhares 2 7 65 61" xfId="17440" xr:uid="{00000000-0005-0000-0000-0000E0AB0000}"/>
    <cellStyle name="Separador de milhares 2 7 65 62" xfId="17441" xr:uid="{00000000-0005-0000-0000-0000E1AB0000}"/>
    <cellStyle name="Separador de milhares 2 7 65 63" xfId="17442" xr:uid="{00000000-0005-0000-0000-0000E2AB0000}"/>
    <cellStyle name="Separador de milhares 2 7 65 64" xfId="17443" xr:uid="{00000000-0005-0000-0000-0000E3AB0000}"/>
    <cellStyle name="Separador de milhares 2 7 65 65" xfId="17444" xr:uid="{00000000-0005-0000-0000-0000E4AB0000}"/>
    <cellStyle name="Separador de milhares 2 7 65 66" xfId="17445" xr:uid="{00000000-0005-0000-0000-0000E5AB0000}"/>
    <cellStyle name="Separador de milhares 2 7 65 67" xfId="17446" xr:uid="{00000000-0005-0000-0000-0000E6AB0000}"/>
    <cellStyle name="Separador de milhares 2 7 65 68" xfId="17447" xr:uid="{00000000-0005-0000-0000-0000E7AB0000}"/>
    <cellStyle name="Separador de milhares 2 7 65 69" xfId="17448" xr:uid="{00000000-0005-0000-0000-0000E8AB0000}"/>
    <cellStyle name="Separador de milhares 2 7 65 7" xfId="17449" xr:uid="{00000000-0005-0000-0000-0000E9AB0000}"/>
    <cellStyle name="Separador de milhares 2 7 65 70" xfId="17450" xr:uid="{00000000-0005-0000-0000-0000EAAB0000}"/>
    <cellStyle name="Separador de milhares 2 7 65 71" xfId="17451" xr:uid="{00000000-0005-0000-0000-0000EBAB0000}"/>
    <cellStyle name="Separador de milhares 2 7 65 72" xfId="17452" xr:uid="{00000000-0005-0000-0000-0000ECAB0000}"/>
    <cellStyle name="Separador de milhares 2 7 65 73" xfId="17453" xr:uid="{00000000-0005-0000-0000-0000EDAB0000}"/>
    <cellStyle name="Separador de milhares 2 7 65 74" xfId="17454" xr:uid="{00000000-0005-0000-0000-0000EEAB0000}"/>
    <cellStyle name="Separador de milhares 2 7 65 75" xfId="17455" xr:uid="{00000000-0005-0000-0000-0000EFAB0000}"/>
    <cellStyle name="Separador de milhares 2 7 65 76" xfId="17456" xr:uid="{00000000-0005-0000-0000-0000F0AB0000}"/>
    <cellStyle name="Separador de milhares 2 7 65 77" xfId="17457" xr:uid="{00000000-0005-0000-0000-0000F1AB0000}"/>
    <cellStyle name="Separador de milhares 2 7 65 78" xfId="17458" xr:uid="{00000000-0005-0000-0000-0000F2AB0000}"/>
    <cellStyle name="Separador de milhares 2 7 65 79" xfId="17459" xr:uid="{00000000-0005-0000-0000-0000F3AB0000}"/>
    <cellStyle name="Separador de milhares 2 7 65 8" xfId="17460" xr:uid="{00000000-0005-0000-0000-0000F4AB0000}"/>
    <cellStyle name="Separador de milhares 2 7 65 80" xfId="17461" xr:uid="{00000000-0005-0000-0000-0000F5AB0000}"/>
    <cellStyle name="Separador de milhares 2 7 65 81" xfId="17462" xr:uid="{00000000-0005-0000-0000-0000F6AB0000}"/>
    <cellStyle name="Separador de milhares 2 7 65 82" xfId="17463" xr:uid="{00000000-0005-0000-0000-0000F7AB0000}"/>
    <cellStyle name="Separador de milhares 2 7 65 83" xfId="17464" xr:uid="{00000000-0005-0000-0000-0000F8AB0000}"/>
    <cellStyle name="Separador de milhares 2 7 65 84" xfId="17465" xr:uid="{00000000-0005-0000-0000-0000F9AB0000}"/>
    <cellStyle name="Separador de milhares 2 7 65 85" xfId="17466" xr:uid="{00000000-0005-0000-0000-0000FAAB0000}"/>
    <cellStyle name="Separador de milhares 2 7 65 86" xfId="17467" xr:uid="{00000000-0005-0000-0000-0000FBAB0000}"/>
    <cellStyle name="Separador de milhares 2 7 65 87" xfId="17468" xr:uid="{00000000-0005-0000-0000-0000FCAB0000}"/>
    <cellStyle name="Separador de milhares 2 7 65 88" xfId="17469" xr:uid="{00000000-0005-0000-0000-0000FDAB0000}"/>
    <cellStyle name="Separador de milhares 2 7 65 89" xfId="17470" xr:uid="{00000000-0005-0000-0000-0000FEAB0000}"/>
    <cellStyle name="Separador de milhares 2 7 65 9" xfId="17471" xr:uid="{00000000-0005-0000-0000-0000FFAB0000}"/>
    <cellStyle name="Separador de milhares 2 7 65 90" xfId="17472" xr:uid="{00000000-0005-0000-0000-000000AC0000}"/>
    <cellStyle name="Separador de milhares 2 7 65 91" xfId="17473" xr:uid="{00000000-0005-0000-0000-000001AC0000}"/>
    <cellStyle name="Separador de milhares 2 7 65 92" xfId="17474" xr:uid="{00000000-0005-0000-0000-000002AC0000}"/>
    <cellStyle name="Separador de milhares 2 7 65 93" xfId="17475" xr:uid="{00000000-0005-0000-0000-000003AC0000}"/>
    <cellStyle name="Separador de milhares 2 7 65 94" xfId="17476" xr:uid="{00000000-0005-0000-0000-000004AC0000}"/>
    <cellStyle name="Separador de milhares 2 7 65 95" xfId="17477" xr:uid="{00000000-0005-0000-0000-000005AC0000}"/>
    <cellStyle name="Separador de milhares 2 7 65 96" xfId="17478" xr:uid="{00000000-0005-0000-0000-000006AC0000}"/>
    <cellStyle name="Separador de milhares 2 7 65 97" xfId="17479" xr:uid="{00000000-0005-0000-0000-000007AC0000}"/>
    <cellStyle name="Separador de milhares 2 7 65 98" xfId="17480" xr:uid="{00000000-0005-0000-0000-000008AC0000}"/>
    <cellStyle name="Separador de milhares 2 7 65 99" xfId="17481" xr:uid="{00000000-0005-0000-0000-000009AC0000}"/>
    <cellStyle name="Separador de milhares 2 7 66" xfId="17482" xr:uid="{00000000-0005-0000-0000-00000AAC0000}"/>
    <cellStyle name="Separador de milhares 2 7 67" xfId="17483" xr:uid="{00000000-0005-0000-0000-00000BAC0000}"/>
    <cellStyle name="Separador de milhares 2 7 68" xfId="17484" xr:uid="{00000000-0005-0000-0000-00000CAC0000}"/>
    <cellStyle name="Separador de milhares 2 7 69" xfId="17485" xr:uid="{00000000-0005-0000-0000-00000DAC0000}"/>
    <cellStyle name="Separador de milhares 2 7 7" xfId="17486" xr:uid="{00000000-0005-0000-0000-00000EAC0000}"/>
    <cellStyle name="Separador de milhares 2 7 7 10" xfId="17487" xr:uid="{00000000-0005-0000-0000-00000FAC0000}"/>
    <cellStyle name="Separador de milhares 2 7 7 11" xfId="17488" xr:uid="{00000000-0005-0000-0000-000010AC0000}"/>
    <cellStyle name="Separador de milhares 2 7 7 12" xfId="17489" xr:uid="{00000000-0005-0000-0000-000011AC0000}"/>
    <cellStyle name="Separador de milhares 2 7 7 13" xfId="17490" xr:uid="{00000000-0005-0000-0000-000012AC0000}"/>
    <cellStyle name="Separador de milhares 2 7 7 14" xfId="17491" xr:uid="{00000000-0005-0000-0000-000013AC0000}"/>
    <cellStyle name="Separador de milhares 2 7 7 2" xfId="17492" xr:uid="{00000000-0005-0000-0000-000014AC0000}"/>
    <cellStyle name="Separador de milhares 2 7 7 2 2" xfId="17493" xr:uid="{00000000-0005-0000-0000-000015AC0000}"/>
    <cellStyle name="Separador de milhares 2 7 7 3" xfId="17494" xr:uid="{00000000-0005-0000-0000-000016AC0000}"/>
    <cellStyle name="Separador de milhares 2 7 7 3 2" xfId="17495" xr:uid="{00000000-0005-0000-0000-000017AC0000}"/>
    <cellStyle name="Separador de milhares 2 7 7 4" xfId="17496" xr:uid="{00000000-0005-0000-0000-000018AC0000}"/>
    <cellStyle name="Separador de milhares 2 7 7 4 2" xfId="17497" xr:uid="{00000000-0005-0000-0000-000019AC0000}"/>
    <cellStyle name="Separador de milhares 2 7 7 5" xfId="17498" xr:uid="{00000000-0005-0000-0000-00001AAC0000}"/>
    <cellStyle name="Separador de milhares 2 7 7 5 2" xfId="17499" xr:uid="{00000000-0005-0000-0000-00001BAC0000}"/>
    <cellStyle name="Separador de milhares 2 7 7 6" xfId="17500" xr:uid="{00000000-0005-0000-0000-00001CAC0000}"/>
    <cellStyle name="Separador de milhares 2 7 7 6 2" xfId="17501" xr:uid="{00000000-0005-0000-0000-00001DAC0000}"/>
    <cellStyle name="Separador de milhares 2 7 7 7" xfId="17502" xr:uid="{00000000-0005-0000-0000-00001EAC0000}"/>
    <cellStyle name="Separador de milhares 2 7 7 7 2" xfId="17503" xr:uid="{00000000-0005-0000-0000-00001FAC0000}"/>
    <cellStyle name="Separador de milhares 2 7 7 8" xfId="17504" xr:uid="{00000000-0005-0000-0000-000020AC0000}"/>
    <cellStyle name="Separador de milhares 2 7 7 8 2" xfId="17505" xr:uid="{00000000-0005-0000-0000-000021AC0000}"/>
    <cellStyle name="Separador de milhares 2 7 7 9" xfId="17506" xr:uid="{00000000-0005-0000-0000-000022AC0000}"/>
    <cellStyle name="Separador de milhares 2 7 70" xfId="17507" xr:uid="{00000000-0005-0000-0000-000023AC0000}"/>
    <cellStyle name="Separador de milhares 2 7 71" xfId="17508" xr:uid="{00000000-0005-0000-0000-000024AC0000}"/>
    <cellStyle name="Separador de milhares 2 7 72" xfId="17509" xr:uid="{00000000-0005-0000-0000-000025AC0000}"/>
    <cellStyle name="Separador de milhares 2 7 73" xfId="17510" xr:uid="{00000000-0005-0000-0000-000026AC0000}"/>
    <cellStyle name="Separador de milhares 2 7 74" xfId="17511" xr:uid="{00000000-0005-0000-0000-000027AC0000}"/>
    <cellStyle name="Separador de milhares 2 7 75" xfId="17512" xr:uid="{00000000-0005-0000-0000-000028AC0000}"/>
    <cellStyle name="Separador de milhares 2 7 76" xfId="17513" xr:uid="{00000000-0005-0000-0000-000029AC0000}"/>
    <cellStyle name="Separador de milhares 2 7 77" xfId="17514" xr:uid="{00000000-0005-0000-0000-00002AAC0000}"/>
    <cellStyle name="Separador de milhares 2 7 78" xfId="17515" xr:uid="{00000000-0005-0000-0000-00002BAC0000}"/>
    <cellStyle name="Separador de milhares 2 7 79" xfId="17516" xr:uid="{00000000-0005-0000-0000-00002CAC0000}"/>
    <cellStyle name="Separador de milhares 2 7 8" xfId="17517" xr:uid="{00000000-0005-0000-0000-00002DAC0000}"/>
    <cellStyle name="Separador de milhares 2 7 8 10" xfId="17518" xr:uid="{00000000-0005-0000-0000-00002EAC0000}"/>
    <cellStyle name="Separador de milhares 2 7 8 11" xfId="17519" xr:uid="{00000000-0005-0000-0000-00002FAC0000}"/>
    <cellStyle name="Separador de milhares 2 7 8 12" xfId="17520" xr:uid="{00000000-0005-0000-0000-000030AC0000}"/>
    <cellStyle name="Separador de milhares 2 7 8 13" xfId="17521" xr:uid="{00000000-0005-0000-0000-000031AC0000}"/>
    <cellStyle name="Separador de milhares 2 7 8 14" xfId="17522" xr:uid="{00000000-0005-0000-0000-000032AC0000}"/>
    <cellStyle name="Separador de milhares 2 7 8 2" xfId="17523" xr:uid="{00000000-0005-0000-0000-000033AC0000}"/>
    <cellStyle name="Separador de milhares 2 7 8 2 2" xfId="17524" xr:uid="{00000000-0005-0000-0000-000034AC0000}"/>
    <cellStyle name="Separador de milhares 2 7 8 3" xfId="17525" xr:uid="{00000000-0005-0000-0000-000035AC0000}"/>
    <cellStyle name="Separador de milhares 2 7 8 3 2" xfId="17526" xr:uid="{00000000-0005-0000-0000-000036AC0000}"/>
    <cellStyle name="Separador de milhares 2 7 8 4" xfId="17527" xr:uid="{00000000-0005-0000-0000-000037AC0000}"/>
    <cellStyle name="Separador de milhares 2 7 8 4 2" xfId="17528" xr:uid="{00000000-0005-0000-0000-000038AC0000}"/>
    <cellStyle name="Separador de milhares 2 7 8 5" xfId="17529" xr:uid="{00000000-0005-0000-0000-000039AC0000}"/>
    <cellStyle name="Separador de milhares 2 7 8 5 2" xfId="17530" xr:uid="{00000000-0005-0000-0000-00003AAC0000}"/>
    <cellStyle name="Separador de milhares 2 7 8 6" xfId="17531" xr:uid="{00000000-0005-0000-0000-00003BAC0000}"/>
    <cellStyle name="Separador de milhares 2 7 8 6 2" xfId="17532" xr:uid="{00000000-0005-0000-0000-00003CAC0000}"/>
    <cellStyle name="Separador de milhares 2 7 8 7" xfId="17533" xr:uid="{00000000-0005-0000-0000-00003DAC0000}"/>
    <cellStyle name="Separador de milhares 2 7 8 7 2" xfId="17534" xr:uid="{00000000-0005-0000-0000-00003EAC0000}"/>
    <cellStyle name="Separador de milhares 2 7 8 8" xfId="17535" xr:uid="{00000000-0005-0000-0000-00003FAC0000}"/>
    <cellStyle name="Separador de milhares 2 7 8 8 2" xfId="17536" xr:uid="{00000000-0005-0000-0000-000040AC0000}"/>
    <cellStyle name="Separador de milhares 2 7 8 9" xfId="17537" xr:uid="{00000000-0005-0000-0000-000041AC0000}"/>
    <cellStyle name="Separador de milhares 2 7 80" xfId="17538" xr:uid="{00000000-0005-0000-0000-000042AC0000}"/>
    <cellStyle name="Separador de milhares 2 7 81" xfId="17539" xr:uid="{00000000-0005-0000-0000-000043AC0000}"/>
    <cellStyle name="Separador de milhares 2 7 82" xfId="17540" xr:uid="{00000000-0005-0000-0000-000044AC0000}"/>
    <cellStyle name="Separador de milhares 2 7 83" xfId="17541" xr:uid="{00000000-0005-0000-0000-000045AC0000}"/>
    <cellStyle name="Separador de milhares 2 7 84" xfId="17542" xr:uid="{00000000-0005-0000-0000-000046AC0000}"/>
    <cellStyle name="Separador de milhares 2 7 85" xfId="17543" xr:uid="{00000000-0005-0000-0000-000047AC0000}"/>
    <cellStyle name="Separador de milhares 2 7 86" xfId="17544" xr:uid="{00000000-0005-0000-0000-000048AC0000}"/>
    <cellStyle name="Separador de milhares 2 7 87" xfId="17545" xr:uid="{00000000-0005-0000-0000-000049AC0000}"/>
    <cellStyle name="Separador de milhares 2 7 88" xfId="17546" xr:uid="{00000000-0005-0000-0000-00004AAC0000}"/>
    <cellStyle name="Separador de milhares 2 7 89" xfId="17547" xr:uid="{00000000-0005-0000-0000-00004BAC0000}"/>
    <cellStyle name="Separador de milhares 2 7 9" xfId="17548" xr:uid="{00000000-0005-0000-0000-00004CAC0000}"/>
    <cellStyle name="Separador de milhares 2 7 9 10" xfId="17549" xr:uid="{00000000-0005-0000-0000-00004DAC0000}"/>
    <cellStyle name="Separador de milhares 2 7 9 11" xfId="17550" xr:uid="{00000000-0005-0000-0000-00004EAC0000}"/>
    <cellStyle name="Separador de milhares 2 7 9 12" xfId="17551" xr:uid="{00000000-0005-0000-0000-00004FAC0000}"/>
    <cellStyle name="Separador de milhares 2 7 9 13" xfId="17552" xr:uid="{00000000-0005-0000-0000-000050AC0000}"/>
    <cellStyle name="Separador de milhares 2 7 9 14" xfId="17553" xr:uid="{00000000-0005-0000-0000-000051AC0000}"/>
    <cellStyle name="Separador de milhares 2 7 9 2" xfId="17554" xr:uid="{00000000-0005-0000-0000-000052AC0000}"/>
    <cellStyle name="Separador de milhares 2 7 9 2 2" xfId="17555" xr:uid="{00000000-0005-0000-0000-000053AC0000}"/>
    <cellStyle name="Separador de milhares 2 7 9 3" xfId="17556" xr:uid="{00000000-0005-0000-0000-000054AC0000}"/>
    <cellStyle name="Separador de milhares 2 7 9 3 2" xfId="17557" xr:uid="{00000000-0005-0000-0000-000055AC0000}"/>
    <cellStyle name="Separador de milhares 2 7 9 4" xfId="17558" xr:uid="{00000000-0005-0000-0000-000056AC0000}"/>
    <cellStyle name="Separador de milhares 2 7 9 4 2" xfId="17559" xr:uid="{00000000-0005-0000-0000-000057AC0000}"/>
    <cellStyle name="Separador de milhares 2 7 9 5" xfId="17560" xr:uid="{00000000-0005-0000-0000-000058AC0000}"/>
    <cellStyle name="Separador de milhares 2 7 9 5 2" xfId="17561" xr:uid="{00000000-0005-0000-0000-000059AC0000}"/>
    <cellStyle name="Separador de milhares 2 7 9 6" xfId="17562" xr:uid="{00000000-0005-0000-0000-00005AAC0000}"/>
    <cellStyle name="Separador de milhares 2 7 9 6 2" xfId="17563" xr:uid="{00000000-0005-0000-0000-00005BAC0000}"/>
    <cellStyle name="Separador de milhares 2 7 9 7" xfId="17564" xr:uid="{00000000-0005-0000-0000-00005CAC0000}"/>
    <cellStyle name="Separador de milhares 2 7 9 7 2" xfId="17565" xr:uid="{00000000-0005-0000-0000-00005DAC0000}"/>
    <cellStyle name="Separador de milhares 2 7 9 8" xfId="17566" xr:uid="{00000000-0005-0000-0000-00005EAC0000}"/>
    <cellStyle name="Separador de milhares 2 7 9 8 2" xfId="17567" xr:uid="{00000000-0005-0000-0000-00005FAC0000}"/>
    <cellStyle name="Separador de milhares 2 7 9 9" xfId="17568" xr:uid="{00000000-0005-0000-0000-000060AC0000}"/>
    <cellStyle name="Separador de milhares 2 7 90" xfId="17569" xr:uid="{00000000-0005-0000-0000-000061AC0000}"/>
    <cellStyle name="Separador de milhares 2 7 90 2" xfId="17570" xr:uid="{00000000-0005-0000-0000-000062AC0000}"/>
    <cellStyle name="Separador de milhares 2 7 91" xfId="17571" xr:uid="{00000000-0005-0000-0000-000063AC0000}"/>
    <cellStyle name="Separador de milhares 2 7 91 2" xfId="17572" xr:uid="{00000000-0005-0000-0000-000064AC0000}"/>
    <cellStyle name="Separador de milhares 2 7 92" xfId="17573" xr:uid="{00000000-0005-0000-0000-000065AC0000}"/>
    <cellStyle name="Separador de milhares 2 7 92 2" xfId="17574" xr:uid="{00000000-0005-0000-0000-000066AC0000}"/>
    <cellStyle name="Separador de milhares 2 7 93" xfId="17575" xr:uid="{00000000-0005-0000-0000-000067AC0000}"/>
    <cellStyle name="Separador de milhares 2 7 93 2" xfId="17576" xr:uid="{00000000-0005-0000-0000-000068AC0000}"/>
    <cellStyle name="Separador de milhares 2 7 94" xfId="17577" xr:uid="{00000000-0005-0000-0000-000069AC0000}"/>
    <cellStyle name="Separador de milhares 2 7 94 2" xfId="17578" xr:uid="{00000000-0005-0000-0000-00006AAC0000}"/>
    <cellStyle name="Separador de milhares 2 7 95" xfId="17579" xr:uid="{00000000-0005-0000-0000-00006BAC0000}"/>
    <cellStyle name="Separador de milhares 2 7 95 2" xfId="17580" xr:uid="{00000000-0005-0000-0000-00006CAC0000}"/>
    <cellStyle name="Separador de milhares 2 7 96" xfId="17581" xr:uid="{00000000-0005-0000-0000-00006DAC0000}"/>
    <cellStyle name="Separador de milhares 2 7 96 2" xfId="17582" xr:uid="{00000000-0005-0000-0000-00006EAC0000}"/>
    <cellStyle name="Separador de milhares 2 7 97" xfId="17583" xr:uid="{00000000-0005-0000-0000-00006FAC0000}"/>
    <cellStyle name="Separador de milhares 2 7 97 2" xfId="17584" xr:uid="{00000000-0005-0000-0000-000070AC0000}"/>
    <cellStyle name="Separador de milhares 2 7 98" xfId="17585" xr:uid="{00000000-0005-0000-0000-000071AC0000}"/>
    <cellStyle name="Separador de milhares 2 7 98 2" xfId="17586" xr:uid="{00000000-0005-0000-0000-000072AC0000}"/>
    <cellStyle name="Separador de milhares 2 7 99" xfId="17587" xr:uid="{00000000-0005-0000-0000-000073AC0000}"/>
    <cellStyle name="Separador de milhares 2 7 99 2" xfId="17588" xr:uid="{00000000-0005-0000-0000-000074AC0000}"/>
    <cellStyle name="Separador de milhares 2 70" xfId="17589" xr:uid="{00000000-0005-0000-0000-000075AC0000}"/>
    <cellStyle name="Separador de milhares 2 71" xfId="17590" xr:uid="{00000000-0005-0000-0000-000076AC0000}"/>
    <cellStyle name="Separador de milhares 2 72" xfId="17591" xr:uid="{00000000-0005-0000-0000-000077AC0000}"/>
    <cellStyle name="Separador de milhares 2 73" xfId="17592" xr:uid="{00000000-0005-0000-0000-000078AC0000}"/>
    <cellStyle name="Separador de milhares 2 74" xfId="17593" xr:uid="{00000000-0005-0000-0000-000079AC0000}"/>
    <cellStyle name="Separador de milhares 2 75" xfId="17594" xr:uid="{00000000-0005-0000-0000-00007AAC0000}"/>
    <cellStyle name="Separador de milhares 2 76" xfId="17595" xr:uid="{00000000-0005-0000-0000-00007BAC0000}"/>
    <cellStyle name="Separador de milhares 2 77" xfId="17596" xr:uid="{00000000-0005-0000-0000-00007CAC0000}"/>
    <cellStyle name="Separador de milhares 2 78" xfId="17597" xr:uid="{00000000-0005-0000-0000-00007DAC0000}"/>
    <cellStyle name="Separador de milhares 2 79" xfId="17598" xr:uid="{00000000-0005-0000-0000-00007EAC0000}"/>
    <cellStyle name="Separador de milhares 2 8" xfId="2680" xr:uid="{00000000-0005-0000-0000-00007FAC0000}"/>
    <cellStyle name="Separador de milhares 2 8 10" xfId="17599" xr:uid="{00000000-0005-0000-0000-000080AC0000}"/>
    <cellStyle name="Separador de milhares 2 8 10 2" xfId="17600" xr:uid="{00000000-0005-0000-0000-000081AC0000}"/>
    <cellStyle name="Separador de milhares 2 8 10 2 2" xfId="17601" xr:uid="{00000000-0005-0000-0000-000082AC0000}"/>
    <cellStyle name="Separador de milhares 2 8 10 3" xfId="17602" xr:uid="{00000000-0005-0000-0000-000083AC0000}"/>
    <cellStyle name="Separador de milhares 2 8 10 3 2" xfId="17603" xr:uid="{00000000-0005-0000-0000-000084AC0000}"/>
    <cellStyle name="Separador de milhares 2 8 10 4" xfId="17604" xr:uid="{00000000-0005-0000-0000-000085AC0000}"/>
    <cellStyle name="Separador de milhares 2 8 10 4 2" xfId="17605" xr:uid="{00000000-0005-0000-0000-000086AC0000}"/>
    <cellStyle name="Separador de milhares 2 8 10 5" xfId="17606" xr:uid="{00000000-0005-0000-0000-000087AC0000}"/>
    <cellStyle name="Separador de milhares 2 8 10 5 2" xfId="17607" xr:uid="{00000000-0005-0000-0000-000088AC0000}"/>
    <cellStyle name="Separador de milhares 2 8 10 6" xfId="17608" xr:uid="{00000000-0005-0000-0000-000089AC0000}"/>
    <cellStyle name="Separador de milhares 2 8 10 6 2" xfId="17609" xr:uid="{00000000-0005-0000-0000-00008AAC0000}"/>
    <cellStyle name="Separador de milhares 2 8 10 7" xfId="17610" xr:uid="{00000000-0005-0000-0000-00008BAC0000}"/>
    <cellStyle name="Separador de milhares 2 8 10 7 2" xfId="17611" xr:uid="{00000000-0005-0000-0000-00008CAC0000}"/>
    <cellStyle name="Separador de milhares 2 8 10 8" xfId="17612" xr:uid="{00000000-0005-0000-0000-00008DAC0000}"/>
    <cellStyle name="Separador de milhares 2 8 10 8 2" xfId="17613" xr:uid="{00000000-0005-0000-0000-00008EAC0000}"/>
    <cellStyle name="Separador de milhares 2 8 10 9" xfId="17614" xr:uid="{00000000-0005-0000-0000-00008FAC0000}"/>
    <cellStyle name="Separador de milhares 2 8 11" xfId="17615" xr:uid="{00000000-0005-0000-0000-000090AC0000}"/>
    <cellStyle name="Separador de milhares 2 8 12" xfId="17616" xr:uid="{00000000-0005-0000-0000-000091AC0000}"/>
    <cellStyle name="Separador de milhares 2 8 13" xfId="17617" xr:uid="{00000000-0005-0000-0000-000092AC0000}"/>
    <cellStyle name="Separador de milhares 2 8 14" xfId="17618" xr:uid="{00000000-0005-0000-0000-000093AC0000}"/>
    <cellStyle name="Separador de milhares 2 8 15" xfId="17619" xr:uid="{00000000-0005-0000-0000-000094AC0000}"/>
    <cellStyle name="Separador de milhares 2 8 16" xfId="17620" xr:uid="{00000000-0005-0000-0000-000095AC0000}"/>
    <cellStyle name="Separador de milhares 2 8 17" xfId="17621" xr:uid="{00000000-0005-0000-0000-000096AC0000}"/>
    <cellStyle name="Separador de milhares 2 8 2" xfId="3194" xr:uid="{00000000-0005-0000-0000-000097AC0000}"/>
    <cellStyle name="Separador de milhares 2 8 2 2" xfId="17622" xr:uid="{00000000-0005-0000-0000-000098AC0000}"/>
    <cellStyle name="Separador de milhares 2 8 2 2 2" xfId="17623" xr:uid="{00000000-0005-0000-0000-000099AC0000}"/>
    <cellStyle name="Separador de milhares 2 8 2 3" xfId="17624" xr:uid="{00000000-0005-0000-0000-00009AAC0000}"/>
    <cellStyle name="Separador de milhares 2 8 2 3 2" xfId="17625" xr:uid="{00000000-0005-0000-0000-00009BAC0000}"/>
    <cellStyle name="Separador de milhares 2 8 2 4" xfId="17626" xr:uid="{00000000-0005-0000-0000-00009CAC0000}"/>
    <cellStyle name="Separador de milhares 2 8 2 4 2" xfId="17627" xr:uid="{00000000-0005-0000-0000-00009DAC0000}"/>
    <cellStyle name="Separador de milhares 2 8 2 5" xfId="17628" xr:uid="{00000000-0005-0000-0000-00009EAC0000}"/>
    <cellStyle name="Separador de milhares 2 8 2 5 2" xfId="17629" xr:uid="{00000000-0005-0000-0000-00009FAC0000}"/>
    <cellStyle name="Separador de milhares 2 8 2 6" xfId="17630" xr:uid="{00000000-0005-0000-0000-0000A0AC0000}"/>
    <cellStyle name="Separador de milhares 2 8 2 6 2" xfId="17631" xr:uid="{00000000-0005-0000-0000-0000A1AC0000}"/>
    <cellStyle name="Separador de milhares 2 8 2 7" xfId="17632" xr:uid="{00000000-0005-0000-0000-0000A2AC0000}"/>
    <cellStyle name="Separador de milhares 2 8 2 7 2" xfId="17633" xr:uid="{00000000-0005-0000-0000-0000A3AC0000}"/>
    <cellStyle name="Separador de milhares 2 8 2 8" xfId="17634" xr:uid="{00000000-0005-0000-0000-0000A4AC0000}"/>
    <cellStyle name="Separador de milhares 2 8 2 8 2" xfId="17635" xr:uid="{00000000-0005-0000-0000-0000A5AC0000}"/>
    <cellStyle name="Separador de milhares 2 8 2 9" xfId="17636" xr:uid="{00000000-0005-0000-0000-0000A6AC0000}"/>
    <cellStyle name="Separador de milhares 2 8 3" xfId="17637" xr:uid="{00000000-0005-0000-0000-0000A7AC0000}"/>
    <cellStyle name="Separador de milhares 2 8 3 2" xfId="17638" xr:uid="{00000000-0005-0000-0000-0000A8AC0000}"/>
    <cellStyle name="Separador de milhares 2 8 3 2 2" xfId="17639" xr:uid="{00000000-0005-0000-0000-0000A9AC0000}"/>
    <cellStyle name="Separador de milhares 2 8 3 3" xfId="17640" xr:uid="{00000000-0005-0000-0000-0000AAAC0000}"/>
    <cellStyle name="Separador de milhares 2 8 3 3 2" xfId="17641" xr:uid="{00000000-0005-0000-0000-0000ABAC0000}"/>
    <cellStyle name="Separador de milhares 2 8 3 4" xfId="17642" xr:uid="{00000000-0005-0000-0000-0000ACAC0000}"/>
    <cellStyle name="Separador de milhares 2 8 3 4 2" xfId="17643" xr:uid="{00000000-0005-0000-0000-0000ADAC0000}"/>
    <cellStyle name="Separador de milhares 2 8 3 5" xfId="17644" xr:uid="{00000000-0005-0000-0000-0000AEAC0000}"/>
    <cellStyle name="Separador de milhares 2 8 3 5 2" xfId="17645" xr:uid="{00000000-0005-0000-0000-0000AFAC0000}"/>
    <cellStyle name="Separador de milhares 2 8 3 6" xfId="17646" xr:uid="{00000000-0005-0000-0000-0000B0AC0000}"/>
    <cellStyle name="Separador de milhares 2 8 3 6 2" xfId="17647" xr:uid="{00000000-0005-0000-0000-0000B1AC0000}"/>
    <cellStyle name="Separador de milhares 2 8 3 7" xfId="17648" xr:uid="{00000000-0005-0000-0000-0000B2AC0000}"/>
    <cellStyle name="Separador de milhares 2 8 3 7 2" xfId="17649" xr:uid="{00000000-0005-0000-0000-0000B3AC0000}"/>
    <cellStyle name="Separador de milhares 2 8 3 8" xfId="17650" xr:uid="{00000000-0005-0000-0000-0000B4AC0000}"/>
    <cellStyle name="Separador de milhares 2 8 3 8 2" xfId="17651" xr:uid="{00000000-0005-0000-0000-0000B5AC0000}"/>
    <cellStyle name="Separador de milhares 2 8 3 9" xfId="17652" xr:uid="{00000000-0005-0000-0000-0000B6AC0000}"/>
    <cellStyle name="Separador de milhares 2 8 4" xfId="17653" xr:uid="{00000000-0005-0000-0000-0000B7AC0000}"/>
    <cellStyle name="Separador de milhares 2 8 4 2" xfId="17654" xr:uid="{00000000-0005-0000-0000-0000B8AC0000}"/>
    <cellStyle name="Separador de milhares 2 8 4 2 2" xfId="17655" xr:uid="{00000000-0005-0000-0000-0000B9AC0000}"/>
    <cellStyle name="Separador de milhares 2 8 4 3" xfId="17656" xr:uid="{00000000-0005-0000-0000-0000BAAC0000}"/>
    <cellStyle name="Separador de milhares 2 8 4 3 2" xfId="17657" xr:uid="{00000000-0005-0000-0000-0000BBAC0000}"/>
    <cellStyle name="Separador de milhares 2 8 4 4" xfId="17658" xr:uid="{00000000-0005-0000-0000-0000BCAC0000}"/>
    <cellStyle name="Separador de milhares 2 8 4 4 2" xfId="17659" xr:uid="{00000000-0005-0000-0000-0000BDAC0000}"/>
    <cellStyle name="Separador de milhares 2 8 4 5" xfId="17660" xr:uid="{00000000-0005-0000-0000-0000BEAC0000}"/>
    <cellStyle name="Separador de milhares 2 8 4 5 2" xfId="17661" xr:uid="{00000000-0005-0000-0000-0000BFAC0000}"/>
    <cellStyle name="Separador de milhares 2 8 4 6" xfId="17662" xr:uid="{00000000-0005-0000-0000-0000C0AC0000}"/>
    <cellStyle name="Separador de milhares 2 8 4 6 2" xfId="17663" xr:uid="{00000000-0005-0000-0000-0000C1AC0000}"/>
    <cellStyle name="Separador de milhares 2 8 4 7" xfId="17664" xr:uid="{00000000-0005-0000-0000-0000C2AC0000}"/>
    <cellStyle name="Separador de milhares 2 8 4 7 2" xfId="17665" xr:uid="{00000000-0005-0000-0000-0000C3AC0000}"/>
    <cellStyle name="Separador de milhares 2 8 4 8" xfId="17666" xr:uid="{00000000-0005-0000-0000-0000C4AC0000}"/>
    <cellStyle name="Separador de milhares 2 8 4 8 2" xfId="17667" xr:uid="{00000000-0005-0000-0000-0000C5AC0000}"/>
    <cellStyle name="Separador de milhares 2 8 4 9" xfId="17668" xr:uid="{00000000-0005-0000-0000-0000C6AC0000}"/>
    <cellStyle name="Separador de milhares 2 8 5" xfId="17669" xr:uid="{00000000-0005-0000-0000-0000C7AC0000}"/>
    <cellStyle name="Separador de milhares 2 8 5 2" xfId="17670" xr:uid="{00000000-0005-0000-0000-0000C8AC0000}"/>
    <cellStyle name="Separador de milhares 2 8 5 2 2" xfId="17671" xr:uid="{00000000-0005-0000-0000-0000C9AC0000}"/>
    <cellStyle name="Separador de milhares 2 8 5 3" xfId="17672" xr:uid="{00000000-0005-0000-0000-0000CAAC0000}"/>
    <cellStyle name="Separador de milhares 2 8 5 3 2" xfId="17673" xr:uid="{00000000-0005-0000-0000-0000CBAC0000}"/>
    <cellStyle name="Separador de milhares 2 8 5 4" xfId="17674" xr:uid="{00000000-0005-0000-0000-0000CCAC0000}"/>
    <cellStyle name="Separador de milhares 2 8 5 4 2" xfId="17675" xr:uid="{00000000-0005-0000-0000-0000CDAC0000}"/>
    <cellStyle name="Separador de milhares 2 8 5 5" xfId="17676" xr:uid="{00000000-0005-0000-0000-0000CEAC0000}"/>
    <cellStyle name="Separador de milhares 2 8 5 5 2" xfId="17677" xr:uid="{00000000-0005-0000-0000-0000CFAC0000}"/>
    <cellStyle name="Separador de milhares 2 8 5 6" xfId="17678" xr:uid="{00000000-0005-0000-0000-0000D0AC0000}"/>
    <cellStyle name="Separador de milhares 2 8 5 6 2" xfId="17679" xr:uid="{00000000-0005-0000-0000-0000D1AC0000}"/>
    <cellStyle name="Separador de milhares 2 8 5 7" xfId="17680" xr:uid="{00000000-0005-0000-0000-0000D2AC0000}"/>
    <cellStyle name="Separador de milhares 2 8 5 7 2" xfId="17681" xr:uid="{00000000-0005-0000-0000-0000D3AC0000}"/>
    <cellStyle name="Separador de milhares 2 8 5 8" xfId="17682" xr:uid="{00000000-0005-0000-0000-0000D4AC0000}"/>
    <cellStyle name="Separador de milhares 2 8 5 8 2" xfId="17683" xr:uid="{00000000-0005-0000-0000-0000D5AC0000}"/>
    <cellStyle name="Separador de milhares 2 8 5 9" xfId="17684" xr:uid="{00000000-0005-0000-0000-0000D6AC0000}"/>
    <cellStyle name="Separador de milhares 2 8 6" xfId="17685" xr:uid="{00000000-0005-0000-0000-0000D7AC0000}"/>
    <cellStyle name="Separador de milhares 2 8 6 2" xfId="17686" xr:uid="{00000000-0005-0000-0000-0000D8AC0000}"/>
    <cellStyle name="Separador de milhares 2 8 6 2 2" xfId="17687" xr:uid="{00000000-0005-0000-0000-0000D9AC0000}"/>
    <cellStyle name="Separador de milhares 2 8 6 3" xfId="17688" xr:uid="{00000000-0005-0000-0000-0000DAAC0000}"/>
    <cellStyle name="Separador de milhares 2 8 6 3 2" xfId="17689" xr:uid="{00000000-0005-0000-0000-0000DBAC0000}"/>
    <cellStyle name="Separador de milhares 2 8 6 4" xfId="17690" xr:uid="{00000000-0005-0000-0000-0000DCAC0000}"/>
    <cellStyle name="Separador de milhares 2 8 6 4 2" xfId="17691" xr:uid="{00000000-0005-0000-0000-0000DDAC0000}"/>
    <cellStyle name="Separador de milhares 2 8 6 5" xfId="17692" xr:uid="{00000000-0005-0000-0000-0000DEAC0000}"/>
    <cellStyle name="Separador de milhares 2 8 6 5 2" xfId="17693" xr:uid="{00000000-0005-0000-0000-0000DFAC0000}"/>
    <cellStyle name="Separador de milhares 2 8 6 6" xfId="17694" xr:uid="{00000000-0005-0000-0000-0000E0AC0000}"/>
    <cellStyle name="Separador de milhares 2 8 6 6 2" xfId="17695" xr:uid="{00000000-0005-0000-0000-0000E1AC0000}"/>
    <cellStyle name="Separador de milhares 2 8 6 7" xfId="17696" xr:uid="{00000000-0005-0000-0000-0000E2AC0000}"/>
    <cellStyle name="Separador de milhares 2 8 6 7 2" xfId="17697" xr:uid="{00000000-0005-0000-0000-0000E3AC0000}"/>
    <cellStyle name="Separador de milhares 2 8 6 8" xfId="17698" xr:uid="{00000000-0005-0000-0000-0000E4AC0000}"/>
    <cellStyle name="Separador de milhares 2 8 6 8 2" xfId="17699" xr:uid="{00000000-0005-0000-0000-0000E5AC0000}"/>
    <cellStyle name="Separador de milhares 2 8 6 9" xfId="17700" xr:uid="{00000000-0005-0000-0000-0000E6AC0000}"/>
    <cellStyle name="Separador de milhares 2 8 7" xfId="17701" xr:uid="{00000000-0005-0000-0000-0000E7AC0000}"/>
    <cellStyle name="Separador de milhares 2 8 7 2" xfId="17702" xr:uid="{00000000-0005-0000-0000-0000E8AC0000}"/>
    <cellStyle name="Separador de milhares 2 8 7 2 2" xfId="17703" xr:uid="{00000000-0005-0000-0000-0000E9AC0000}"/>
    <cellStyle name="Separador de milhares 2 8 7 3" xfId="17704" xr:uid="{00000000-0005-0000-0000-0000EAAC0000}"/>
    <cellStyle name="Separador de milhares 2 8 7 3 2" xfId="17705" xr:uid="{00000000-0005-0000-0000-0000EBAC0000}"/>
    <cellStyle name="Separador de milhares 2 8 7 4" xfId="17706" xr:uid="{00000000-0005-0000-0000-0000ECAC0000}"/>
    <cellStyle name="Separador de milhares 2 8 7 4 2" xfId="17707" xr:uid="{00000000-0005-0000-0000-0000EDAC0000}"/>
    <cellStyle name="Separador de milhares 2 8 7 5" xfId="17708" xr:uid="{00000000-0005-0000-0000-0000EEAC0000}"/>
    <cellStyle name="Separador de milhares 2 8 7 5 2" xfId="17709" xr:uid="{00000000-0005-0000-0000-0000EFAC0000}"/>
    <cellStyle name="Separador de milhares 2 8 7 6" xfId="17710" xr:uid="{00000000-0005-0000-0000-0000F0AC0000}"/>
    <cellStyle name="Separador de milhares 2 8 7 6 2" xfId="17711" xr:uid="{00000000-0005-0000-0000-0000F1AC0000}"/>
    <cellStyle name="Separador de milhares 2 8 7 7" xfId="17712" xr:uid="{00000000-0005-0000-0000-0000F2AC0000}"/>
    <cellStyle name="Separador de milhares 2 8 7 7 2" xfId="17713" xr:uid="{00000000-0005-0000-0000-0000F3AC0000}"/>
    <cellStyle name="Separador de milhares 2 8 7 8" xfId="17714" xr:uid="{00000000-0005-0000-0000-0000F4AC0000}"/>
    <cellStyle name="Separador de milhares 2 8 7 8 2" xfId="17715" xr:uid="{00000000-0005-0000-0000-0000F5AC0000}"/>
    <cellStyle name="Separador de milhares 2 8 7 9" xfId="17716" xr:uid="{00000000-0005-0000-0000-0000F6AC0000}"/>
    <cellStyle name="Separador de milhares 2 8 8" xfId="17717" xr:uid="{00000000-0005-0000-0000-0000F7AC0000}"/>
    <cellStyle name="Separador de milhares 2 8 8 2" xfId="17718" xr:uid="{00000000-0005-0000-0000-0000F8AC0000}"/>
    <cellStyle name="Separador de milhares 2 8 8 2 2" xfId="17719" xr:uid="{00000000-0005-0000-0000-0000F9AC0000}"/>
    <cellStyle name="Separador de milhares 2 8 8 3" xfId="17720" xr:uid="{00000000-0005-0000-0000-0000FAAC0000}"/>
    <cellStyle name="Separador de milhares 2 8 8 3 2" xfId="17721" xr:uid="{00000000-0005-0000-0000-0000FBAC0000}"/>
    <cellStyle name="Separador de milhares 2 8 8 4" xfId="17722" xr:uid="{00000000-0005-0000-0000-0000FCAC0000}"/>
    <cellStyle name="Separador de milhares 2 8 8 4 2" xfId="17723" xr:uid="{00000000-0005-0000-0000-0000FDAC0000}"/>
    <cellStyle name="Separador de milhares 2 8 8 5" xfId="17724" xr:uid="{00000000-0005-0000-0000-0000FEAC0000}"/>
    <cellStyle name="Separador de milhares 2 8 8 5 2" xfId="17725" xr:uid="{00000000-0005-0000-0000-0000FFAC0000}"/>
    <cellStyle name="Separador de milhares 2 8 8 6" xfId="17726" xr:uid="{00000000-0005-0000-0000-000000AD0000}"/>
    <cellStyle name="Separador de milhares 2 8 8 6 2" xfId="17727" xr:uid="{00000000-0005-0000-0000-000001AD0000}"/>
    <cellStyle name="Separador de milhares 2 8 8 7" xfId="17728" xr:uid="{00000000-0005-0000-0000-000002AD0000}"/>
    <cellStyle name="Separador de milhares 2 8 8 7 2" xfId="17729" xr:uid="{00000000-0005-0000-0000-000003AD0000}"/>
    <cellStyle name="Separador de milhares 2 8 8 8" xfId="17730" xr:uid="{00000000-0005-0000-0000-000004AD0000}"/>
    <cellStyle name="Separador de milhares 2 8 8 8 2" xfId="17731" xr:uid="{00000000-0005-0000-0000-000005AD0000}"/>
    <cellStyle name="Separador de milhares 2 8 8 9" xfId="17732" xr:uid="{00000000-0005-0000-0000-000006AD0000}"/>
    <cellStyle name="Separador de milhares 2 8 9" xfId="17733" xr:uid="{00000000-0005-0000-0000-000007AD0000}"/>
    <cellStyle name="Separador de milhares 2 8 9 2" xfId="17734" xr:uid="{00000000-0005-0000-0000-000008AD0000}"/>
    <cellStyle name="Separador de milhares 2 8 9 2 2" xfId="17735" xr:uid="{00000000-0005-0000-0000-000009AD0000}"/>
    <cellStyle name="Separador de milhares 2 8 9 3" xfId="17736" xr:uid="{00000000-0005-0000-0000-00000AAD0000}"/>
    <cellStyle name="Separador de milhares 2 8 9 3 2" xfId="17737" xr:uid="{00000000-0005-0000-0000-00000BAD0000}"/>
    <cellStyle name="Separador de milhares 2 8 9 4" xfId="17738" xr:uid="{00000000-0005-0000-0000-00000CAD0000}"/>
    <cellStyle name="Separador de milhares 2 8 9 4 2" xfId="17739" xr:uid="{00000000-0005-0000-0000-00000DAD0000}"/>
    <cellStyle name="Separador de milhares 2 8 9 5" xfId="17740" xr:uid="{00000000-0005-0000-0000-00000EAD0000}"/>
    <cellStyle name="Separador de milhares 2 8 9 5 2" xfId="17741" xr:uid="{00000000-0005-0000-0000-00000FAD0000}"/>
    <cellStyle name="Separador de milhares 2 8 9 6" xfId="17742" xr:uid="{00000000-0005-0000-0000-000010AD0000}"/>
    <cellStyle name="Separador de milhares 2 8 9 6 2" xfId="17743" xr:uid="{00000000-0005-0000-0000-000011AD0000}"/>
    <cellStyle name="Separador de milhares 2 8 9 7" xfId="17744" xr:uid="{00000000-0005-0000-0000-000012AD0000}"/>
    <cellStyle name="Separador de milhares 2 8 9 7 2" xfId="17745" xr:uid="{00000000-0005-0000-0000-000013AD0000}"/>
    <cellStyle name="Separador de milhares 2 8 9 8" xfId="17746" xr:uid="{00000000-0005-0000-0000-000014AD0000}"/>
    <cellStyle name="Separador de milhares 2 8 9 8 2" xfId="17747" xr:uid="{00000000-0005-0000-0000-000015AD0000}"/>
    <cellStyle name="Separador de milhares 2 8 9 9" xfId="17748" xr:uid="{00000000-0005-0000-0000-000016AD0000}"/>
    <cellStyle name="Separador de milhares 2 80" xfId="17749" xr:uid="{00000000-0005-0000-0000-000017AD0000}"/>
    <cellStyle name="Separador de milhares 2 81" xfId="17750" xr:uid="{00000000-0005-0000-0000-000018AD0000}"/>
    <cellStyle name="Separador de milhares 2 82" xfId="17751" xr:uid="{00000000-0005-0000-0000-000019AD0000}"/>
    <cellStyle name="Separador de milhares 2 83" xfId="17752" xr:uid="{00000000-0005-0000-0000-00001AAD0000}"/>
    <cellStyle name="Separador de milhares 2 84" xfId="17753" xr:uid="{00000000-0005-0000-0000-00001BAD0000}"/>
    <cellStyle name="Separador de milhares 2 85" xfId="17754" xr:uid="{00000000-0005-0000-0000-00001CAD0000}"/>
    <cellStyle name="Separador de milhares 2 86" xfId="17755" xr:uid="{00000000-0005-0000-0000-00001DAD0000}"/>
    <cellStyle name="Separador de milhares 2 87" xfId="17756" xr:uid="{00000000-0005-0000-0000-00001EAD0000}"/>
    <cellStyle name="Separador de milhares 2 88" xfId="17757" xr:uid="{00000000-0005-0000-0000-00001FAD0000}"/>
    <cellStyle name="Separador de milhares 2 89" xfId="17758" xr:uid="{00000000-0005-0000-0000-000020AD0000}"/>
    <cellStyle name="Separador de milhares 2 9" xfId="2681" xr:uid="{00000000-0005-0000-0000-000021AD0000}"/>
    <cellStyle name="Separador de milhares 2 9 10" xfId="17759" xr:uid="{00000000-0005-0000-0000-000022AD0000}"/>
    <cellStyle name="Separador de milhares 2 9 10 2" xfId="17760" xr:uid="{00000000-0005-0000-0000-000023AD0000}"/>
    <cellStyle name="Separador de milhares 2 9 10 2 2" xfId="17761" xr:uid="{00000000-0005-0000-0000-000024AD0000}"/>
    <cellStyle name="Separador de milhares 2 9 10 3" xfId="17762" xr:uid="{00000000-0005-0000-0000-000025AD0000}"/>
    <cellStyle name="Separador de milhares 2 9 10 3 2" xfId="17763" xr:uid="{00000000-0005-0000-0000-000026AD0000}"/>
    <cellStyle name="Separador de milhares 2 9 10 4" xfId="17764" xr:uid="{00000000-0005-0000-0000-000027AD0000}"/>
    <cellStyle name="Separador de milhares 2 9 10 4 2" xfId="17765" xr:uid="{00000000-0005-0000-0000-000028AD0000}"/>
    <cellStyle name="Separador de milhares 2 9 10 5" xfId="17766" xr:uid="{00000000-0005-0000-0000-000029AD0000}"/>
    <cellStyle name="Separador de milhares 2 9 10 5 2" xfId="17767" xr:uid="{00000000-0005-0000-0000-00002AAD0000}"/>
    <cellStyle name="Separador de milhares 2 9 10 6" xfId="17768" xr:uid="{00000000-0005-0000-0000-00002BAD0000}"/>
    <cellStyle name="Separador de milhares 2 9 10 6 2" xfId="17769" xr:uid="{00000000-0005-0000-0000-00002CAD0000}"/>
    <cellStyle name="Separador de milhares 2 9 10 7" xfId="17770" xr:uid="{00000000-0005-0000-0000-00002DAD0000}"/>
    <cellStyle name="Separador de milhares 2 9 10 7 2" xfId="17771" xr:uid="{00000000-0005-0000-0000-00002EAD0000}"/>
    <cellStyle name="Separador de milhares 2 9 10 8" xfId="17772" xr:uid="{00000000-0005-0000-0000-00002FAD0000}"/>
    <cellStyle name="Separador de milhares 2 9 10 8 2" xfId="17773" xr:uid="{00000000-0005-0000-0000-000030AD0000}"/>
    <cellStyle name="Separador de milhares 2 9 10 9" xfId="17774" xr:uid="{00000000-0005-0000-0000-000031AD0000}"/>
    <cellStyle name="Separador de milhares 2 9 11" xfId="17775" xr:uid="{00000000-0005-0000-0000-000032AD0000}"/>
    <cellStyle name="Separador de milhares 2 9 12" xfId="17776" xr:uid="{00000000-0005-0000-0000-000033AD0000}"/>
    <cellStyle name="Separador de milhares 2 9 13" xfId="17777" xr:uid="{00000000-0005-0000-0000-000034AD0000}"/>
    <cellStyle name="Separador de milhares 2 9 14" xfId="17778" xr:uid="{00000000-0005-0000-0000-000035AD0000}"/>
    <cellStyle name="Separador de milhares 2 9 15" xfId="17779" xr:uid="{00000000-0005-0000-0000-000036AD0000}"/>
    <cellStyle name="Separador de milhares 2 9 16" xfId="17780" xr:uid="{00000000-0005-0000-0000-000037AD0000}"/>
    <cellStyle name="Separador de milhares 2 9 2" xfId="3195" xr:uid="{00000000-0005-0000-0000-000038AD0000}"/>
    <cellStyle name="Separador de milhares 2 9 2 2" xfId="17781" xr:uid="{00000000-0005-0000-0000-000039AD0000}"/>
    <cellStyle name="Separador de milhares 2 9 2 2 2" xfId="17782" xr:uid="{00000000-0005-0000-0000-00003AAD0000}"/>
    <cellStyle name="Separador de milhares 2 9 2 3" xfId="17783" xr:uid="{00000000-0005-0000-0000-00003BAD0000}"/>
    <cellStyle name="Separador de milhares 2 9 2 3 2" xfId="17784" xr:uid="{00000000-0005-0000-0000-00003CAD0000}"/>
    <cellStyle name="Separador de milhares 2 9 2 4" xfId="17785" xr:uid="{00000000-0005-0000-0000-00003DAD0000}"/>
    <cellStyle name="Separador de milhares 2 9 2 4 2" xfId="17786" xr:uid="{00000000-0005-0000-0000-00003EAD0000}"/>
    <cellStyle name="Separador de milhares 2 9 2 5" xfId="17787" xr:uid="{00000000-0005-0000-0000-00003FAD0000}"/>
    <cellStyle name="Separador de milhares 2 9 2 5 2" xfId="17788" xr:uid="{00000000-0005-0000-0000-000040AD0000}"/>
    <cellStyle name="Separador de milhares 2 9 2 6" xfId="17789" xr:uid="{00000000-0005-0000-0000-000041AD0000}"/>
    <cellStyle name="Separador de milhares 2 9 2 6 2" xfId="17790" xr:uid="{00000000-0005-0000-0000-000042AD0000}"/>
    <cellStyle name="Separador de milhares 2 9 2 7" xfId="17791" xr:uid="{00000000-0005-0000-0000-000043AD0000}"/>
    <cellStyle name="Separador de milhares 2 9 2 7 2" xfId="17792" xr:uid="{00000000-0005-0000-0000-000044AD0000}"/>
    <cellStyle name="Separador de milhares 2 9 2 8" xfId="17793" xr:uid="{00000000-0005-0000-0000-000045AD0000}"/>
    <cellStyle name="Separador de milhares 2 9 2 8 2" xfId="17794" xr:uid="{00000000-0005-0000-0000-000046AD0000}"/>
    <cellStyle name="Separador de milhares 2 9 2 9" xfId="17795" xr:uid="{00000000-0005-0000-0000-000047AD0000}"/>
    <cellStyle name="Separador de milhares 2 9 3" xfId="17796" xr:uid="{00000000-0005-0000-0000-000048AD0000}"/>
    <cellStyle name="Separador de milhares 2 9 3 2" xfId="17797" xr:uid="{00000000-0005-0000-0000-000049AD0000}"/>
    <cellStyle name="Separador de milhares 2 9 3 2 2" xfId="17798" xr:uid="{00000000-0005-0000-0000-00004AAD0000}"/>
    <cellStyle name="Separador de milhares 2 9 3 3" xfId="17799" xr:uid="{00000000-0005-0000-0000-00004BAD0000}"/>
    <cellStyle name="Separador de milhares 2 9 3 3 2" xfId="17800" xr:uid="{00000000-0005-0000-0000-00004CAD0000}"/>
    <cellStyle name="Separador de milhares 2 9 3 4" xfId="17801" xr:uid="{00000000-0005-0000-0000-00004DAD0000}"/>
    <cellStyle name="Separador de milhares 2 9 3 4 2" xfId="17802" xr:uid="{00000000-0005-0000-0000-00004EAD0000}"/>
    <cellStyle name="Separador de milhares 2 9 3 5" xfId="17803" xr:uid="{00000000-0005-0000-0000-00004FAD0000}"/>
    <cellStyle name="Separador de milhares 2 9 3 5 2" xfId="17804" xr:uid="{00000000-0005-0000-0000-000050AD0000}"/>
    <cellStyle name="Separador de milhares 2 9 3 6" xfId="17805" xr:uid="{00000000-0005-0000-0000-000051AD0000}"/>
    <cellStyle name="Separador de milhares 2 9 3 6 2" xfId="17806" xr:uid="{00000000-0005-0000-0000-000052AD0000}"/>
    <cellStyle name="Separador de milhares 2 9 3 7" xfId="17807" xr:uid="{00000000-0005-0000-0000-000053AD0000}"/>
    <cellStyle name="Separador de milhares 2 9 3 7 2" xfId="17808" xr:uid="{00000000-0005-0000-0000-000054AD0000}"/>
    <cellStyle name="Separador de milhares 2 9 3 8" xfId="17809" xr:uid="{00000000-0005-0000-0000-000055AD0000}"/>
    <cellStyle name="Separador de milhares 2 9 3 8 2" xfId="17810" xr:uid="{00000000-0005-0000-0000-000056AD0000}"/>
    <cellStyle name="Separador de milhares 2 9 3 9" xfId="17811" xr:uid="{00000000-0005-0000-0000-000057AD0000}"/>
    <cellStyle name="Separador de milhares 2 9 4" xfId="17812" xr:uid="{00000000-0005-0000-0000-000058AD0000}"/>
    <cellStyle name="Separador de milhares 2 9 4 2" xfId="17813" xr:uid="{00000000-0005-0000-0000-000059AD0000}"/>
    <cellStyle name="Separador de milhares 2 9 4 2 2" xfId="17814" xr:uid="{00000000-0005-0000-0000-00005AAD0000}"/>
    <cellStyle name="Separador de milhares 2 9 4 3" xfId="17815" xr:uid="{00000000-0005-0000-0000-00005BAD0000}"/>
    <cellStyle name="Separador de milhares 2 9 4 3 2" xfId="17816" xr:uid="{00000000-0005-0000-0000-00005CAD0000}"/>
    <cellStyle name="Separador de milhares 2 9 4 4" xfId="17817" xr:uid="{00000000-0005-0000-0000-00005DAD0000}"/>
    <cellStyle name="Separador de milhares 2 9 4 4 2" xfId="17818" xr:uid="{00000000-0005-0000-0000-00005EAD0000}"/>
    <cellStyle name="Separador de milhares 2 9 4 5" xfId="17819" xr:uid="{00000000-0005-0000-0000-00005FAD0000}"/>
    <cellStyle name="Separador de milhares 2 9 4 5 2" xfId="17820" xr:uid="{00000000-0005-0000-0000-000060AD0000}"/>
    <cellStyle name="Separador de milhares 2 9 4 6" xfId="17821" xr:uid="{00000000-0005-0000-0000-000061AD0000}"/>
    <cellStyle name="Separador de milhares 2 9 4 6 2" xfId="17822" xr:uid="{00000000-0005-0000-0000-000062AD0000}"/>
    <cellStyle name="Separador de milhares 2 9 4 7" xfId="17823" xr:uid="{00000000-0005-0000-0000-000063AD0000}"/>
    <cellStyle name="Separador de milhares 2 9 4 7 2" xfId="17824" xr:uid="{00000000-0005-0000-0000-000064AD0000}"/>
    <cellStyle name="Separador de milhares 2 9 4 8" xfId="17825" xr:uid="{00000000-0005-0000-0000-000065AD0000}"/>
    <cellStyle name="Separador de milhares 2 9 4 8 2" xfId="17826" xr:uid="{00000000-0005-0000-0000-000066AD0000}"/>
    <cellStyle name="Separador de milhares 2 9 4 9" xfId="17827" xr:uid="{00000000-0005-0000-0000-000067AD0000}"/>
    <cellStyle name="Separador de milhares 2 9 5" xfId="17828" xr:uid="{00000000-0005-0000-0000-000068AD0000}"/>
    <cellStyle name="Separador de milhares 2 9 5 2" xfId="17829" xr:uid="{00000000-0005-0000-0000-000069AD0000}"/>
    <cellStyle name="Separador de milhares 2 9 5 2 2" xfId="17830" xr:uid="{00000000-0005-0000-0000-00006AAD0000}"/>
    <cellStyle name="Separador de milhares 2 9 5 3" xfId="17831" xr:uid="{00000000-0005-0000-0000-00006BAD0000}"/>
    <cellStyle name="Separador de milhares 2 9 5 3 2" xfId="17832" xr:uid="{00000000-0005-0000-0000-00006CAD0000}"/>
    <cellStyle name="Separador de milhares 2 9 5 4" xfId="17833" xr:uid="{00000000-0005-0000-0000-00006DAD0000}"/>
    <cellStyle name="Separador de milhares 2 9 5 4 2" xfId="17834" xr:uid="{00000000-0005-0000-0000-00006EAD0000}"/>
    <cellStyle name="Separador de milhares 2 9 5 5" xfId="17835" xr:uid="{00000000-0005-0000-0000-00006FAD0000}"/>
    <cellStyle name="Separador de milhares 2 9 5 5 2" xfId="17836" xr:uid="{00000000-0005-0000-0000-000070AD0000}"/>
    <cellStyle name="Separador de milhares 2 9 5 6" xfId="17837" xr:uid="{00000000-0005-0000-0000-000071AD0000}"/>
    <cellStyle name="Separador de milhares 2 9 5 6 2" xfId="17838" xr:uid="{00000000-0005-0000-0000-000072AD0000}"/>
    <cellStyle name="Separador de milhares 2 9 5 7" xfId="17839" xr:uid="{00000000-0005-0000-0000-000073AD0000}"/>
    <cellStyle name="Separador de milhares 2 9 5 7 2" xfId="17840" xr:uid="{00000000-0005-0000-0000-000074AD0000}"/>
    <cellStyle name="Separador de milhares 2 9 5 8" xfId="17841" xr:uid="{00000000-0005-0000-0000-000075AD0000}"/>
    <cellStyle name="Separador de milhares 2 9 5 8 2" xfId="17842" xr:uid="{00000000-0005-0000-0000-000076AD0000}"/>
    <cellStyle name="Separador de milhares 2 9 5 9" xfId="17843" xr:uid="{00000000-0005-0000-0000-000077AD0000}"/>
    <cellStyle name="Separador de milhares 2 9 6" xfId="17844" xr:uid="{00000000-0005-0000-0000-000078AD0000}"/>
    <cellStyle name="Separador de milhares 2 9 6 2" xfId="17845" xr:uid="{00000000-0005-0000-0000-000079AD0000}"/>
    <cellStyle name="Separador de milhares 2 9 6 2 2" xfId="17846" xr:uid="{00000000-0005-0000-0000-00007AAD0000}"/>
    <cellStyle name="Separador de milhares 2 9 6 3" xfId="17847" xr:uid="{00000000-0005-0000-0000-00007BAD0000}"/>
    <cellStyle name="Separador de milhares 2 9 6 3 2" xfId="17848" xr:uid="{00000000-0005-0000-0000-00007CAD0000}"/>
    <cellStyle name="Separador de milhares 2 9 6 4" xfId="17849" xr:uid="{00000000-0005-0000-0000-00007DAD0000}"/>
    <cellStyle name="Separador de milhares 2 9 6 4 2" xfId="17850" xr:uid="{00000000-0005-0000-0000-00007EAD0000}"/>
    <cellStyle name="Separador de milhares 2 9 6 5" xfId="17851" xr:uid="{00000000-0005-0000-0000-00007FAD0000}"/>
    <cellStyle name="Separador de milhares 2 9 6 5 2" xfId="17852" xr:uid="{00000000-0005-0000-0000-000080AD0000}"/>
    <cellStyle name="Separador de milhares 2 9 6 6" xfId="17853" xr:uid="{00000000-0005-0000-0000-000081AD0000}"/>
    <cellStyle name="Separador de milhares 2 9 6 6 2" xfId="17854" xr:uid="{00000000-0005-0000-0000-000082AD0000}"/>
    <cellStyle name="Separador de milhares 2 9 6 7" xfId="17855" xr:uid="{00000000-0005-0000-0000-000083AD0000}"/>
    <cellStyle name="Separador de milhares 2 9 6 7 2" xfId="17856" xr:uid="{00000000-0005-0000-0000-000084AD0000}"/>
    <cellStyle name="Separador de milhares 2 9 6 8" xfId="17857" xr:uid="{00000000-0005-0000-0000-000085AD0000}"/>
    <cellStyle name="Separador de milhares 2 9 6 8 2" xfId="17858" xr:uid="{00000000-0005-0000-0000-000086AD0000}"/>
    <cellStyle name="Separador de milhares 2 9 6 9" xfId="17859" xr:uid="{00000000-0005-0000-0000-000087AD0000}"/>
    <cellStyle name="Separador de milhares 2 9 7" xfId="17860" xr:uid="{00000000-0005-0000-0000-000088AD0000}"/>
    <cellStyle name="Separador de milhares 2 9 7 2" xfId="17861" xr:uid="{00000000-0005-0000-0000-000089AD0000}"/>
    <cellStyle name="Separador de milhares 2 9 7 2 2" xfId="17862" xr:uid="{00000000-0005-0000-0000-00008AAD0000}"/>
    <cellStyle name="Separador de milhares 2 9 7 3" xfId="17863" xr:uid="{00000000-0005-0000-0000-00008BAD0000}"/>
    <cellStyle name="Separador de milhares 2 9 7 3 2" xfId="17864" xr:uid="{00000000-0005-0000-0000-00008CAD0000}"/>
    <cellStyle name="Separador de milhares 2 9 7 4" xfId="17865" xr:uid="{00000000-0005-0000-0000-00008DAD0000}"/>
    <cellStyle name="Separador de milhares 2 9 7 4 2" xfId="17866" xr:uid="{00000000-0005-0000-0000-00008EAD0000}"/>
    <cellStyle name="Separador de milhares 2 9 7 5" xfId="17867" xr:uid="{00000000-0005-0000-0000-00008FAD0000}"/>
    <cellStyle name="Separador de milhares 2 9 7 5 2" xfId="17868" xr:uid="{00000000-0005-0000-0000-000090AD0000}"/>
    <cellStyle name="Separador de milhares 2 9 7 6" xfId="17869" xr:uid="{00000000-0005-0000-0000-000091AD0000}"/>
    <cellStyle name="Separador de milhares 2 9 7 6 2" xfId="17870" xr:uid="{00000000-0005-0000-0000-000092AD0000}"/>
    <cellStyle name="Separador de milhares 2 9 7 7" xfId="17871" xr:uid="{00000000-0005-0000-0000-000093AD0000}"/>
    <cellStyle name="Separador de milhares 2 9 7 7 2" xfId="17872" xr:uid="{00000000-0005-0000-0000-000094AD0000}"/>
    <cellStyle name="Separador de milhares 2 9 7 8" xfId="17873" xr:uid="{00000000-0005-0000-0000-000095AD0000}"/>
    <cellStyle name="Separador de milhares 2 9 7 8 2" xfId="17874" xr:uid="{00000000-0005-0000-0000-000096AD0000}"/>
    <cellStyle name="Separador de milhares 2 9 7 9" xfId="17875" xr:uid="{00000000-0005-0000-0000-000097AD0000}"/>
    <cellStyle name="Separador de milhares 2 9 8" xfId="17876" xr:uid="{00000000-0005-0000-0000-000098AD0000}"/>
    <cellStyle name="Separador de milhares 2 9 8 2" xfId="17877" xr:uid="{00000000-0005-0000-0000-000099AD0000}"/>
    <cellStyle name="Separador de milhares 2 9 8 2 2" xfId="17878" xr:uid="{00000000-0005-0000-0000-00009AAD0000}"/>
    <cellStyle name="Separador de milhares 2 9 8 3" xfId="17879" xr:uid="{00000000-0005-0000-0000-00009BAD0000}"/>
    <cellStyle name="Separador de milhares 2 9 8 3 2" xfId="17880" xr:uid="{00000000-0005-0000-0000-00009CAD0000}"/>
    <cellStyle name="Separador de milhares 2 9 8 4" xfId="17881" xr:uid="{00000000-0005-0000-0000-00009DAD0000}"/>
    <cellStyle name="Separador de milhares 2 9 8 4 2" xfId="17882" xr:uid="{00000000-0005-0000-0000-00009EAD0000}"/>
    <cellStyle name="Separador de milhares 2 9 8 5" xfId="17883" xr:uid="{00000000-0005-0000-0000-00009FAD0000}"/>
    <cellStyle name="Separador de milhares 2 9 8 5 2" xfId="17884" xr:uid="{00000000-0005-0000-0000-0000A0AD0000}"/>
    <cellStyle name="Separador de milhares 2 9 8 6" xfId="17885" xr:uid="{00000000-0005-0000-0000-0000A1AD0000}"/>
    <cellStyle name="Separador de milhares 2 9 8 6 2" xfId="17886" xr:uid="{00000000-0005-0000-0000-0000A2AD0000}"/>
    <cellStyle name="Separador de milhares 2 9 8 7" xfId="17887" xr:uid="{00000000-0005-0000-0000-0000A3AD0000}"/>
    <cellStyle name="Separador de milhares 2 9 8 7 2" xfId="17888" xr:uid="{00000000-0005-0000-0000-0000A4AD0000}"/>
    <cellStyle name="Separador de milhares 2 9 8 8" xfId="17889" xr:uid="{00000000-0005-0000-0000-0000A5AD0000}"/>
    <cellStyle name="Separador de milhares 2 9 8 8 2" xfId="17890" xr:uid="{00000000-0005-0000-0000-0000A6AD0000}"/>
    <cellStyle name="Separador de milhares 2 9 8 9" xfId="17891" xr:uid="{00000000-0005-0000-0000-0000A7AD0000}"/>
    <cellStyle name="Separador de milhares 2 9 9" xfId="17892" xr:uid="{00000000-0005-0000-0000-0000A8AD0000}"/>
    <cellStyle name="Separador de milhares 2 9 9 2" xfId="17893" xr:uid="{00000000-0005-0000-0000-0000A9AD0000}"/>
    <cellStyle name="Separador de milhares 2 9 9 2 2" xfId="17894" xr:uid="{00000000-0005-0000-0000-0000AAAD0000}"/>
    <cellStyle name="Separador de milhares 2 9 9 3" xfId="17895" xr:uid="{00000000-0005-0000-0000-0000ABAD0000}"/>
    <cellStyle name="Separador de milhares 2 9 9 3 2" xfId="17896" xr:uid="{00000000-0005-0000-0000-0000ACAD0000}"/>
    <cellStyle name="Separador de milhares 2 9 9 4" xfId="17897" xr:uid="{00000000-0005-0000-0000-0000ADAD0000}"/>
    <cellStyle name="Separador de milhares 2 9 9 4 2" xfId="17898" xr:uid="{00000000-0005-0000-0000-0000AEAD0000}"/>
    <cellStyle name="Separador de milhares 2 9 9 5" xfId="17899" xr:uid="{00000000-0005-0000-0000-0000AFAD0000}"/>
    <cellStyle name="Separador de milhares 2 9 9 5 2" xfId="17900" xr:uid="{00000000-0005-0000-0000-0000B0AD0000}"/>
    <cellStyle name="Separador de milhares 2 9 9 6" xfId="17901" xr:uid="{00000000-0005-0000-0000-0000B1AD0000}"/>
    <cellStyle name="Separador de milhares 2 9 9 6 2" xfId="17902" xr:uid="{00000000-0005-0000-0000-0000B2AD0000}"/>
    <cellStyle name="Separador de milhares 2 9 9 7" xfId="17903" xr:uid="{00000000-0005-0000-0000-0000B3AD0000}"/>
    <cellStyle name="Separador de milhares 2 9 9 7 2" xfId="17904" xr:uid="{00000000-0005-0000-0000-0000B4AD0000}"/>
    <cellStyle name="Separador de milhares 2 9 9 8" xfId="17905" xr:uid="{00000000-0005-0000-0000-0000B5AD0000}"/>
    <cellStyle name="Separador de milhares 2 9 9 8 2" xfId="17906" xr:uid="{00000000-0005-0000-0000-0000B6AD0000}"/>
    <cellStyle name="Separador de milhares 2 9 9 9" xfId="17907" xr:uid="{00000000-0005-0000-0000-0000B7AD0000}"/>
    <cellStyle name="Separador de milhares 2 90" xfId="17908" xr:uid="{00000000-0005-0000-0000-0000B8AD0000}"/>
    <cellStyle name="Separador de milhares 2 91" xfId="17909" xr:uid="{00000000-0005-0000-0000-0000B9AD0000}"/>
    <cellStyle name="Separador de milhares 2 92" xfId="17910" xr:uid="{00000000-0005-0000-0000-0000BAAD0000}"/>
    <cellStyle name="Separador de milhares 2 93" xfId="17911" xr:uid="{00000000-0005-0000-0000-0000BBAD0000}"/>
    <cellStyle name="Separador de milhares 2 94" xfId="17912" xr:uid="{00000000-0005-0000-0000-0000BCAD0000}"/>
    <cellStyle name="Separador de milhares 2 95" xfId="17913" xr:uid="{00000000-0005-0000-0000-0000BDAD0000}"/>
    <cellStyle name="Separador de milhares 2 96" xfId="17914" xr:uid="{00000000-0005-0000-0000-0000BEAD0000}"/>
    <cellStyle name="Separador de milhares 2 97" xfId="17915" xr:uid="{00000000-0005-0000-0000-0000BFAD0000}"/>
    <cellStyle name="Separador de milhares 2 98" xfId="17916" xr:uid="{00000000-0005-0000-0000-0000C0AD0000}"/>
    <cellStyle name="Separador de milhares 2 99" xfId="17917" xr:uid="{00000000-0005-0000-0000-0000C1AD0000}"/>
    <cellStyle name="Separador de milhares 3" xfId="113" xr:uid="{00000000-0005-0000-0000-0000C2AD0000}"/>
    <cellStyle name="Separador de milhares 3 10" xfId="2682" xr:uid="{00000000-0005-0000-0000-0000C3AD0000}"/>
    <cellStyle name="Separador de milhares 3 10 2" xfId="17918" xr:uid="{00000000-0005-0000-0000-0000C4AD0000}"/>
    <cellStyle name="Separador de milhares 3 100" xfId="17919" xr:uid="{00000000-0005-0000-0000-0000C5AD0000}"/>
    <cellStyle name="Separador de milhares 3 100 2" xfId="17920" xr:uid="{00000000-0005-0000-0000-0000C6AD0000}"/>
    <cellStyle name="Separador de milhares 3 101" xfId="17921" xr:uid="{00000000-0005-0000-0000-0000C7AD0000}"/>
    <cellStyle name="Separador de milhares 3 101 2" xfId="17922" xr:uid="{00000000-0005-0000-0000-0000C8AD0000}"/>
    <cellStyle name="Separador de milhares 3 102" xfId="17923" xr:uid="{00000000-0005-0000-0000-0000C9AD0000}"/>
    <cellStyle name="Separador de milhares 3 102 2" xfId="17924" xr:uid="{00000000-0005-0000-0000-0000CAAD0000}"/>
    <cellStyle name="Separador de milhares 3 103" xfId="17925" xr:uid="{00000000-0005-0000-0000-0000CBAD0000}"/>
    <cellStyle name="Separador de milhares 3 103 2" xfId="17926" xr:uid="{00000000-0005-0000-0000-0000CCAD0000}"/>
    <cellStyle name="Separador de milhares 3 104" xfId="17927" xr:uid="{00000000-0005-0000-0000-0000CDAD0000}"/>
    <cellStyle name="Separador de milhares 3 104 2" xfId="17928" xr:uid="{00000000-0005-0000-0000-0000CEAD0000}"/>
    <cellStyle name="Separador de milhares 3 105" xfId="17929" xr:uid="{00000000-0005-0000-0000-0000CFAD0000}"/>
    <cellStyle name="Separador de milhares 3 105 2" xfId="17930" xr:uid="{00000000-0005-0000-0000-0000D0AD0000}"/>
    <cellStyle name="Separador de milhares 3 106" xfId="17931" xr:uid="{00000000-0005-0000-0000-0000D1AD0000}"/>
    <cellStyle name="Separador de milhares 3 106 2" xfId="17932" xr:uid="{00000000-0005-0000-0000-0000D2AD0000}"/>
    <cellStyle name="Separador de milhares 3 107" xfId="17933" xr:uid="{00000000-0005-0000-0000-0000D3AD0000}"/>
    <cellStyle name="Separador de milhares 3 107 2" xfId="17934" xr:uid="{00000000-0005-0000-0000-0000D4AD0000}"/>
    <cellStyle name="Separador de milhares 3 108" xfId="17935" xr:uid="{00000000-0005-0000-0000-0000D5AD0000}"/>
    <cellStyle name="Separador de milhares 3 108 2" xfId="17936" xr:uid="{00000000-0005-0000-0000-0000D6AD0000}"/>
    <cellStyle name="Separador de milhares 3 109" xfId="17937" xr:uid="{00000000-0005-0000-0000-0000D7AD0000}"/>
    <cellStyle name="Separador de milhares 3 109 2" xfId="17938" xr:uid="{00000000-0005-0000-0000-0000D8AD0000}"/>
    <cellStyle name="Separador de milhares 3 11" xfId="2683" xr:uid="{00000000-0005-0000-0000-0000D9AD0000}"/>
    <cellStyle name="Separador de milhares 3 11 2" xfId="17939" xr:uid="{00000000-0005-0000-0000-0000DAAD0000}"/>
    <cellStyle name="Separador de milhares 3 110" xfId="17940" xr:uid="{00000000-0005-0000-0000-0000DBAD0000}"/>
    <cellStyle name="Separador de milhares 3 110 2" xfId="17941" xr:uid="{00000000-0005-0000-0000-0000DCAD0000}"/>
    <cellStyle name="Separador de milhares 3 111" xfId="17942" xr:uid="{00000000-0005-0000-0000-0000DDAD0000}"/>
    <cellStyle name="Separador de milhares 3 111 2" xfId="17943" xr:uid="{00000000-0005-0000-0000-0000DEAD0000}"/>
    <cellStyle name="Separador de milhares 3 112" xfId="17944" xr:uid="{00000000-0005-0000-0000-0000DFAD0000}"/>
    <cellStyle name="Separador de milhares 3 112 2" xfId="17945" xr:uid="{00000000-0005-0000-0000-0000E0AD0000}"/>
    <cellStyle name="Separador de milhares 3 113" xfId="17946" xr:uid="{00000000-0005-0000-0000-0000E1AD0000}"/>
    <cellStyle name="Separador de milhares 3 113 2" xfId="17947" xr:uid="{00000000-0005-0000-0000-0000E2AD0000}"/>
    <cellStyle name="Separador de milhares 3 114" xfId="17948" xr:uid="{00000000-0005-0000-0000-0000E3AD0000}"/>
    <cellStyle name="Separador de milhares 3 114 2" xfId="17949" xr:uid="{00000000-0005-0000-0000-0000E4AD0000}"/>
    <cellStyle name="Separador de milhares 3 115" xfId="17950" xr:uid="{00000000-0005-0000-0000-0000E5AD0000}"/>
    <cellStyle name="Separador de milhares 3 115 2" xfId="17951" xr:uid="{00000000-0005-0000-0000-0000E6AD0000}"/>
    <cellStyle name="Separador de milhares 3 116" xfId="17952" xr:uid="{00000000-0005-0000-0000-0000E7AD0000}"/>
    <cellStyle name="Separador de milhares 3 116 2" xfId="17953" xr:uid="{00000000-0005-0000-0000-0000E8AD0000}"/>
    <cellStyle name="Separador de milhares 3 117" xfId="17954" xr:uid="{00000000-0005-0000-0000-0000E9AD0000}"/>
    <cellStyle name="Separador de milhares 3 117 2" xfId="17955" xr:uid="{00000000-0005-0000-0000-0000EAAD0000}"/>
    <cellStyle name="Separador de milhares 3 118" xfId="17956" xr:uid="{00000000-0005-0000-0000-0000EBAD0000}"/>
    <cellStyle name="Separador de milhares 3 118 2" xfId="17957" xr:uid="{00000000-0005-0000-0000-0000ECAD0000}"/>
    <cellStyle name="Separador de milhares 3 119" xfId="17958" xr:uid="{00000000-0005-0000-0000-0000EDAD0000}"/>
    <cellStyle name="Separador de milhares 3 119 2" xfId="17959" xr:uid="{00000000-0005-0000-0000-0000EEAD0000}"/>
    <cellStyle name="Separador de milhares 3 12" xfId="2684" xr:uid="{00000000-0005-0000-0000-0000EFAD0000}"/>
    <cellStyle name="Separador de milhares 3 12 2" xfId="3196" xr:uid="{00000000-0005-0000-0000-0000F0AD0000}"/>
    <cellStyle name="Separador de milhares 3 120" xfId="17960" xr:uid="{00000000-0005-0000-0000-0000F1AD0000}"/>
    <cellStyle name="Separador de milhares 3 120 2" xfId="17961" xr:uid="{00000000-0005-0000-0000-0000F2AD0000}"/>
    <cellStyle name="Separador de milhares 3 121" xfId="17962" xr:uid="{00000000-0005-0000-0000-0000F3AD0000}"/>
    <cellStyle name="Separador de milhares 3 121 2" xfId="17963" xr:uid="{00000000-0005-0000-0000-0000F4AD0000}"/>
    <cellStyle name="Separador de milhares 3 122" xfId="17964" xr:uid="{00000000-0005-0000-0000-0000F5AD0000}"/>
    <cellStyle name="Separador de milhares 3 122 2" xfId="17965" xr:uid="{00000000-0005-0000-0000-0000F6AD0000}"/>
    <cellStyle name="Separador de milhares 3 123" xfId="17966" xr:uid="{00000000-0005-0000-0000-0000F7AD0000}"/>
    <cellStyle name="Separador de milhares 3 123 2" xfId="17967" xr:uid="{00000000-0005-0000-0000-0000F8AD0000}"/>
    <cellStyle name="Separador de milhares 3 124" xfId="17968" xr:uid="{00000000-0005-0000-0000-0000F9AD0000}"/>
    <cellStyle name="Separador de milhares 3 124 2" xfId="17969" xr:uid="{00000000-0005-0000-0000-0000FAAD0000}"/>
    <cellStyle name="Separador de milhares 3 125" xfId="17970" xr:uid="{00000000-0005-0000-0000-0000FBAD0000}"/>
    <cellStyle name="Separador de milhares 3 125 2" xfId="17971" xr:uid="{00000000-0005-0000-0000-0000FCAD0000}"/>
    <cellStyle name="Separador de milhares 3 126" xfId="17972" xr:uid="{00000000-0005-0000-0000-0000FDAD0000}"/>
    <cellStyle name="Separador de milhares 3 126 2" xfId="17973" xr:uid="{00000000-0005-0000-0000-0000FEAD0000}"/>
    <cellStyle name="Separador de milhares 3 127" xfId="17974" xr:uid="{00000000-0005-0000-0000-0000FFAD0000}"/>
    <cellStyle name="Separador de milhares 3 127 2" xfId="17975" xr:uid="{00000000-0005-0000-0000-000000AE0000}"/>
    <cellStyle name="Separador de milhares 3 128" xfId="17976" xr:uid="{00000000-0005-0000-0000-000001AE0000}"/>
    <cellStyle name="Separador de milhares 3 128 2" xfId="17977" xr:uid="{00000000-0005-0000-0000-000002AE0000}"/>
    <cellStyle name="Separador de milhares 3 129" xfId="17978" xr:uid="{00000000-0005-0000-0000-000003AE0000}"/>
    <cellStyle name="Separador de milhares 3 129 2" xfId="17979" xr:uid="{00000000-0005-0000-0000-000004AE0000}"/>
    <cellStyle name="Separador de milhares 3 13" xfId="3197" xr:uid="{00000000-0005-0000-0000-000005AE0000}"/>
    <cellStyle name="Separador de milhares 3 13 2" xfId="17980" xr:uid="{00000000-0005-0000-0000-000006AE0000}"/>
    <cellStyle name="Separador de milhares 3 130" xfId="17981" xr:uid="{00000000-0005-0000-0000-000007AE0000}"/>
    <cellStyle name="Separador de milhares 3 130 2" xfId="17982" xr:uid="{00000000-0005-0000-0000-000008AE0000}"/>
    <cellStyle name="Separador de milhares 3 131" xfId="17983" xr:uid="{00000000-0005-0000-0000-000009AE0000}"/>
    <cellStyle name="Separador de milhares 3 131 2" xfId="17984" xr:uid="{00000000-0005-0000-0000-00000AAE0000}"/>
    <cellStyle name="Separador de milhares 3 132" xfId="17985" xr:uid="{00000000-0005-0000-0000-00000BAE0000}"/>
    <cellStyle name="Separador de milhares 3 132 2" xfId="17986" xr:uid="{00000000-0005-0000-0000-00000CAE0000}"/>
    <cellStyle name="Separador de milhares 3 133" xfId="17987" xr:uid="{00000000-0005-0000-0000-00000DAE0000}"/>
    <cellStyle name="Separador de milhares 3 133 2" xfId="17988" xr:uid="{00000000-0005-0000-0000-00000EAE0000}"/>
    <cellStyle name="Separador de milhares 3 134" xfId="17989" xr:uid="{00000000-0005-0000-0000-00000FAE0000}"/>
    <cellStyle name="Separador de milhares 3 134 2" xfId="17990" xr:uid="{00000000-0005-0000-0000-000010AE0000}"/>
    <cellStyle name="Separador de milhares 3 135" xfId="17991" xr:uid="{00000000-0005-0000-0000-000011AE0000}"/>
    <cellStyle name="Separador de milhares 3 135 2" xfId="17992" xr:uid="{00000000-0005-0000-0000-000012AE0000}"/>
    <cellStyle name="Separador de milhares 3 136" xfId="17993" xr:uid="{00000000-0005-0000-0000-000013AE0000}"/>
    <cellStyle name="Separador de milhares 3 136 2" xfId="17994" xr:uid="{00000000-0005-0000-0000-000014AE0000}"/>
    <cellStyle name="Separador de milhares 3 137" xfId="17995" xr:uid="{00000000-0005-0000-0000-000015AE0000}"/>
    <cellStyle name="Separador de milhares 3 137 2" xfId="17996" xr:uid="{00000000-0005-0000-0000-000016AE0000}"/>
    <cellStyle name="Separador de milhares 3 138" xfId="17997" xr:uid="{00000000-0005-0000-0000-000017AE0000}"/>
    <cellStyle name="Separador de milhares 3 138 2" xfId="17998" xr:uid="{00000000-0005-0000-0000-000018AE0000}"/>
    <cellStyle name="Separador de milhares 3 139" xfId="17999" xr:uid="{00000000-0005-0000-0000-000019AE0000}"/>
    <cellStyle name="Separador de milhares 3 139 2" xfId="18000" xr:uid="{00000000-0005-0000-0000-00001AAE0000}"/>
    <cellStyle name="Separador de milhares 3 14" xfId="18001" xr:uid="{00000000-0005-0000-0000-00001BAE0000}"/>
    <cellStyle name="Separador de milhares 3 14 2" xfId="18002" xr:uid="{00000000-0005-0000-0000-00001CAE0000}"/>
    <cellStyle name="Separador de milhares 3 140" xfId="18003" xr:uid="{00000000-0005-0000-0000-00001DAE0000}"/>
    <cellStyle name="Separador de milhares 3 140 2" xfId="18004" xr:uid="{00000000-0005-0000-0000-00001EAE0000}"/>
    <cellStyle name="Separador de milhares 3 141" xfId="18005" xr:uid="{00000000-0005-0000-0000-00001FAE0000}"/>
    <cellStyle name="Separador de milhares 3 141 2" xfId="18006" xr:uid="{00000000-0005-0000-0000-000020AE0000}"/>
    <cellStyle name="Separador de milhares 3 142" xfId="18007" xr:uid="{00000000-0005-0000-0000-000021AE0000}"/>
    <cellStyle name="Separador de milhares 3 142 2" xfId="18008" xr:uid="{00000000-0005-0000-0000-000022AE0000}"/>
    <cellStyle name="Separador de milhares 3 143" xfId="18009" xr:uid="{00000000-0005-0000-0000-000023AE0000}"/>
    <cellStyle name="Separador de milhares 3 143 2" xfId="18010" xr:uid="{00000000-0005-0000-0000-000024AE0000}"/>
    <cellStyle name="Separador de milhares 3 144" xfId="18011" xr:uid="{00000000-0005-0000-0000-000025AE0000}"/>
    <cellStyle name="Separador de milhares 3 144 2" xfId="18012" xr:uid="{00000000-0005-0000-0000-000026AE0000}"/>
    <cellStyle name="Separador de milhares 3 145" xfId="18013" xr:uid="{00000000-0005-0000-0000-000027AE0000}"/>
    <cellStyle name="Separador de milhares 3 145 2" xfId="18014" xr:uid="{00000000-0005-0000-0000-000028AE0000}"/>
    <cellStyle name="Separador de milhares 3 146" xfId="18015" xr:uid="{00000000-0005-0000-0000-000029AE0000}"/>
    <cellStyle name="Separador de milhares 3 146 2" xfId="18016" xr:uid="{00000000-0005-0000-0000-00002AAE0000}"/>
    <cellStyle name="Separador de milhares 3 147" xfId="18017" xr:uid="{00000000-0005-0000-0000-00002BAE0000}"/>
    <cellStyle name="Separador de milhares 3 147 2" xfId="18018" xr:uid="{00000000-0005-0000-0000-00002CAE0000}"/>
    <cellStyle name="Separador de milhares 3 148" xfId="18019" xr:uid="{00000000-0005-0000-0000-00002DAE0000}"/>
    <cellStyle name="Separador de milhares 3 148 2" xfId="18020" xr:uid="{00000000-0005-0000-0000-00002EAE0000}"/>
    <cellStyle name="Separador de milhares 3 149" xfId="18021" xr:uid="{00000000-0005-0000-0000-00002FAE0000}"/>
    <cellStyle name="Separador de milhares 3 149 2" xfId="18022" xr:uid="{00000000-0005-0000-0000-000030AE0000}"/>
    <cellStyle name="Separador de milhares 3 15" xfId="18023" xr:uid="{00000000-0005-0000-0000-000031AE0000}"/>
    <cellStyle name="Separador de milhares 3 15 2" xfId="18024" xr:uid="{00000000-0005-0000-0000-000032AE0000}"/>
    <cellStyle name="Separador de milhares 3 150" xfId="18025" xr:uid="{00000000-0005-0000-0000-000033AE0000}"/>
    <cellStyle name="Separador de milhares 3 150 2" xfId="18026" xr:uid="{00000000-0005-0000-0000-000034AE0000}"/>
    <cellStyle name="Separador de milhares 3 151" xfId="18027" xr:uid="{00000000-0005-0000-0000-000035AE0000}"/>
    <cellStyle name="Separador de milhares 3 151 2" xfId="18028" xr:uid="{00000000-0005-0000-0000-000036AE0000}"/>
    <cellStyle name="Separador de milhares 3 152" xfId="18029" xr:uid="{00000000-0005-0000-0000-000037AE0000}"/>
    <cellStyle name="Separador de milhares 3 152 2" xfId="18030" xr:uid="{00000000-0005-0000-0000-000038AE0000}"/>
    <cellStyle name="Separador de milhares 3 153" xfId="18031" xr:uid="{00000000-0005-0000-0000-000039AE0000}"/>
    <cellStyle name="Separador de milhares 3 153 2" xfId="18032" xr:uid="{00000000-0005-0000-0000-00003AAE0000}"/>
    <cellStyle name="Separador de milhares 3 154" xfId="18033" xr:uid="{00000000-0005-0000-0000-00003BAE0000}"/>
    <cellStyle name="Separador de milhares 3 154 2" xfId="18034" xr:uid="{00000000-0005-0000-0000-00003CAE0000}"/>
    <cellStyle name="Separador de milhares 3 155" xfId="18035" xr:uid="{00000000-0005-0000-0000-00003DAE0000}"/>
    <cellStyle name="Separador de milhares 3 155 2" xfId="18036" xr:uid="{00000000-0005-0000-0000-00003EAE0000}"/>
    <cellStyle name="Separador de milhares 3 156" xfId="18037" xr:uid="{00000000-0005-0000-0000-00003FAE0000}"/>
    <cellStyle name="Separador de milhares 3 156 2" xfId="18038" xr:uid="{00000000-0005-0000-0000-000040AE0000}"/>
    <cellStyle name="Separador de milhares 3 157" xfId="18039" xr:uid="{00000000-0005-0000-0000-000041AE0000}"/>
    <cellStyle name="Separador de milhares 3 157 2" xfId="18040" xr:uid="{00000000-0005-0000-0000-000042AE0000}"/>
    <cellStyle name="Separador de milhares 3 158" xfId="18041" xr:uid="{00000000-0005-0000-0000-000043AE0000}"/>
    <cellStyle name="Separador de milhares 3 158 2" xfId="18042" xr:uid="{00000000-0005-0000-0000-000044AE0000}"/>
    <cellStyle name="Separador de milhares 3 159" xfId="18043" xr:uid="{00000000-0005-0000-0000-000045AE0000}"/>
    <cellStyle name="Separador de milhares 3 159 2" xfId="18044" xr:uid="{00000000-0005-0000-0000-000046AE0000}"/>
    <cellStyle name="Separador de milhares 3 16" xfId="18045" xr:uid="{00000000-0005-0000-0000-000047AE0000}"/>
    <cellStyle name="Separador de milhares 3 16 2" xfId="18046" xr:uid="{00000000-0005-0000-0000-000048AE0000}"/>
    <cellStyle name="Separador de milhares 3 160" xfId="18047" xr:uid="{00000000-0005-0000-0000-000049AE0000}"/>
    <cellStyle name="Separador de milhares 3 160 2" xfId="18048" xr:uid="{00000000-0005-0000-0000-00004AAE0000}"/>
    <cellStyle name="Separador de milhares 3 161" xfId="18049" xr:uid="{00000000-0005-0000-0000-00004BAE0000}"/>
    <cellStyle name="Separador de milhares 3 161 2" xfId="18050" xr:uid="{00000000-0005-0000-0000-00004CAE0000}"/>
    <cellStyle name="Separador de milhares 3 162" xfId="18051" xr:uid="{00000000-0005-0000-0000-00004DAE0000}"/>
    <cellStyle name="Separador de milhares 3 162 2" xfId="18052" xr:uid="{00000000-0005-0000-0000-00004EAE0000}"/>
    <cellStyle name="Separador de milhares 3 163" xfId="18053" xr:uid="{00000000-0005-0000-0000-00004FAE0000}"/>
    <cellStyle name="Separador de milhares 3 163 2" xfId="18054" xr:uid="{00000000-0005-0000-0000-000050AE0000}"/>
    <cellStyle name="Separador de milhares 3 164" xfId="18055" xr:uid="{00000000-0005-0000-0000-000051AE0000}"/>
    <cellStyle name="Separador de milhares 3 164 2" xfId="18056" xr:uid="{00000000-0005-0000-0000-000052AE0000}"/>
    <cellStyle name="Separador de milhares 3 165" xfId="18057" xr:uid="{00000000-0005-0000-0000-000053AE0000}"/>
    <cellStyle name="Separador de milhares 3 165 2" xfId="18058" xr:uid="{00000000-0005-0000-0000-000054AE0000}"/>
    <cellStyle name="Separador de milhares 3 166" xfId="18059" xr:uid="{00000000-0005-0000-0000-000055AE0000}"/>
    <cellStyle name="Separador de milhares 3 166 2" xfId="18060" xr:uid="{00000000-0005-0000-0000-000056AE0000}"/>
    <cellStyle name="Separador de milhares 3 167" xfId="18061" xr:uid="{00000000-0005-0000-0000-000057AE0000}"/>
    <cellStyle name="Separador de milhares 3 167 2" xfId="18062" xr:uid="{00000000-0005-0000-0000-000058AE0000}"/>
    <cellStyle name="Separador de milhares 3 168" xfId="18063" xr:uid="{00000000-0005-0000-0000-000059AE0000}"/>
    <cellStyle name="Separador de milhares 3 168 2" xfId="18064" xr:uid="{00000000-0005-0000-0000-00005AAE0000}"/>
    <cellStyle name="Separador de milhares 3 169" xfId="18065" xr:uid="{00000000-0005-0000-0000-00005BAE0000}"/>
    <cellStyle name="Separador de milhares 3 169 2" xfId="18066" xr:uid="{00000000-0005-0000-0000-00005CAE0000}"/>
    <cellStyle name="Separador de milhares 3 17" xfId="18067" xr:uid="{00000000-0005-0000-0000-00005DAE0000}"/>
    <cellStyle name="Separador de milhares 3 17 2" xfId="18068" xr:uid="{00000000-0005-0000-0000-00005EAE0000}"/>
    <cellStyle name="Separador de milhares 3 170" xfId="18069" xr:uid="{00000000-0005-0000-0000-00005FAE0000}"/>
    <cellStyle name="Separador de milhares 3 170 2" xfId="18070" xr:uid="{00000000-0005-0000-0000-000060AE0000}"/>
    <cellStyle name="Separador de milhares 3 171" xfId="18071" xr:uid="{00000000-0005-0000-0000-000061AE0000}"/>
    <cellStyle name="Separador de milhares 3 171 2" xfId="18072" xr:uid="{00000000-0005-0000-0000-000062AE0000}"/>
    <cellStyle name="Separador de milhares 3 172" xfId="18073" xr:uid="{00000000-0005-0000-0000-000063AE0000}"/>
    <cellStyle name="Separador de milhares 3 172 2" xfId="18074" xr:uid="{00000000-0005-0000-0000-000064AE0000}"/>
    <cellStyle name="Separador de milhares 3 173" xfId="18075" xr:uid="{00000000-0005-0000-0000-000065AE0000}"/>
    <cellStyle name="Separador de milhares 3 173 2" xfId="18076" xr:uid="{00000000-0005-0000-0000-000066AE0000}"/>
    <cellStyle name="Separador de milhares 3 174" xfId="18077" xr:uid="{00000000-0005-0000-0000-000067AE0000}"/>
    <cellStyle name="Separador de milhares 3 174 2" xfId="18078" xr:uid="{00000000-0005-0000-0000-000068AE0000}"/>
    <cellStyle name="Separador de milhares 3 175" xfId="18079" xr:uid="{00000000-0005-0000-0000-000069AE0000}"/>
    <cellStyle name="Separador de milhares 3 175 2" xfId="18080" xr:uid="{00000000-0005-0000-0000-00006AAE0000}"/>
    <cellStyle name="Separador de milhares 3 176" xfId="18081" xr:uid="{00000000-0005-0000-0000-00006BAE0000}"/>
    <cellStyle name="Separador de milhares 3 176 2" xfId="18082" xr:uid="{00000000-0005-0000-0000-00006CAE0000}"/>
    <cellStyle name="Separador de milhares 3 177" xfId="18083" xr:uid="{00000000-0005-0000-0000-00006DAE0000}"/>
    <cellStyle name="Separador de milhares 3 177 2" xfId="18084" xr:uid="{00000000-0005-0000-0000-00006EAE0000}"/>
    <cellStyle name="Separador de milhares 3 178" xfId="18085" xr:uid="{00000000-0005-0000-0000-00006FAE0000}"/>
    <cellStyle name="Separador de milhares 3 178 2" xfId="18086" xr:uid="{00000000-0005-0000-0000-000070AE0000}"/>
    <cellStyle name="Separador de milhares 3 179" xfId="18087" xr:uid="{00000000-0005-0000-0000-000071AE0000}"/>
    <cellStyle name="Separador de milhares 3 179 2" xfId="18088" xr:uid="{00000000-0005-0000-0000-000072AE0000}"/>
    <cellStyle name="Separador de milhares 3 18" xfId="18089" xr:uid="{00000000-0005-0000-0000-000073AE0000}"/>
    <cellStyle name="Separador de milhares 3 18 2" xfId="18090" xr:uid="{00000000-0005-0000-0000-000074AE0000}"/>
    <cellStyle name="Separador de milhares 3 180" xfId="18091" xr:uid="{00000000-0005-0000-0000-000075AE0000}"/>
    <cellStyle name="Separador de milhares 3 180 2" xfId="18092" xr:uid="{00000000-0005-0000-0000-000076AE0000}"/>
    <cellStyle name="Separador de milhares 3 181" xfId="18093" xr:uid="{00000000-0005-0000-0000-000077AE0000}"/>
    <cellStyle name="Separador de milhares 3 181 2" xfId="18094" xr:uid="{00000000-0005-0000-0000-000078AE0000}"/>
    <cellStyle name="Separador de milhares 3 182" xfId="18095" xr:uid="{00000000-0005-0000-0000-000079AE0000}"/>
    <cellStyle name="Separador de milhares 3 182 2" xfId="18096" xr:uid="{00000000-0005-0000-0000-00007AAE0000}"/>
    <cellStyle name="Separador de milhares 3 183" xfId="18097" xr:uid="{00000000-0005-0000-0000-00007BAE0000}"/>
    <cellStyle name="Separador de milhares 3 183 2" xfId="18098" xr:uid="{00000000-0005-0000-0000-00007CAE0000}"/>
    <cellStyle name="Separador de milhares 3 184" xfId="18099" xr:uid="{00000000-0005-0000-0000-00007DAE0000}"/>
    <cellStyle name="Separador de milhares 3 184 2" xfId="18100" xr:uid="{00000000-0005-0000-0000-00007EAE0000}"/>
    <cellStyle name="Separador de milhares 3 185" xfId="18101" xr:uid="{00000000-0005-0000-0000-00007FAE0000}"/>
    <cellStyle name="Separador de milhares 3 185 2" xfId="18102" xr:uid="{00000000-0005-0000-0000-000080AE0000}"/>
    <cellStyle name="Separador de milhares 3 186" xfId="18103" xr:uid="{00000000-0005-0000-0000-000081AE0000}"/>
    <cellStyle name="Separador de milhares 3 186 2" xfId="18104" xr:uid="{00000000-0005-0000-0000-000082AE0000}"/>
    <cellStyle name="Separador de milhares 3 187" xfId="18105" xr:uid="{00000000-0005-0000-0000-000083AE0000}"/>
    <cellStyle name="Separador de milhares 3 187 2" xfId="18106" xr:uid="{00000000-0005-0000-0000-000084AE0000}"/>
    <cellStyle name="Separador de milhares 3 188" xfId="18107" xr:uid="{00000000-0005-0000-0000-000085AE0000}"/>
    <cellStyle name="Separador de milhares 3 188 2" xfId="18108" xr:uid="{00000000-0005-0000-0000-000086AE0000}"/>
    <cellStyle name="Separador de milhares 3 189" xfId="18109" xr:uid="{00000000-0005-0000-0000-000087AE0000}"/>
    <cellStyle name="Separador de milhares 3 189 2" xfId="18110" xr:uid="{00000000-0005-0000-0000-000088AE0000}"/>
    <cellStyle name="Separador de milhares 3 19" xfId="18111" xr:uid="{00000000-0005-0000-0000-000089AE0000}"/>
    <cellStyle name="Separador de milhares 3 19 2" xfId="18112" xr:uid="{00000000-0005-0000-0000-00008AAE0000}"/>
    <cellStyle name="Separador de milhares 3 190" xfId="18113" xr:uid="{00000000-0005-0000-0000-00008BAE0000}"/>
    <cellStyle name="Separador de milhares 3 190 2" xfId="18114" xr:uid="{00000000-0005-0000-0000-00008CAE0000}"/>
    <cellStyle name="Separador de milhares 3 191" xfId="18115" xr:uid="{00000000-0005-0000-0000-00008DAE0000}"/>
    <cellStyle name="Separador de milhares 3 191 2" xfId="18116" xr:uid="{00000000-0005-0000-0000-00008EAE0000}"/>
    <cellStyle name="Separador de milhares 3 192" xfId="18117" xr:uid="{00000000-0005-0000-0000-00008FAE0000}"/>
    <cellStyle name="Separador de milhares 3 192 2" xfId="18118" xr:uid="{00000000-0005-0000-0000-000090AE0000}"/>
    <cellStyle name="Separador de milhares 3 193" xfId="18119" xr:uid="{00000000-0005-0000-0000-000091AE0000}"/>
    <cellStyle name="Separador de milhares 3 193 2" xfId="18120" xr:uid="{00000000-0005-0000-0000-000092AE0000}"/>
    <cellStyle name="Separador de milhares 3 194" xfId="18121" xr:uid="{00000000-0005-0000-0000-000093AE0000}"/>
    <cellStyle name="Separador de milhares 3 194 2" xfId="18122" xr:uid="{00000000-0005-0000-0000-000094AE0000}"/>
    <cellStyle name="Separador de milhares 3 195" xfId="18123" xr:uid="{00000000-0005-0000-0000-000095AE0000}"/>
    <cellStyle name="Separador de milhares 3 195 2" xfId="18124" xr:uid="{00000000-0005-0000-0000-000096AE0000}"/>
    <cellStyle name="Separador de milhares 3 196" xfId="18125" xr:uid="{00000000-0005-0000-0000-000097AE0000}"/>
    <cellStyle name="Separador de milhares 3 196 2" xfId="18126" xr:uid="{00000000-0005-0000-0000-000098AE0000}"/>
    <cellStyle name="Separador de milhares 3 197" xfId="18127" xr:uid="{00000000-0005-0000-0000-000099AE0000}"/>
    <cellStyle name="Separador de milhares 3 197 2" xfId="18128" xr:uid="{00000000-0005-0000-0000-00009AAE0000}"/>
    <cellStyle name="Separador de milhares 3 198" xfId="18129" xr:uid="{00000000-0005-0000-0000-00009BAE0000}"/>
    <cellStyle name="Separador de milhares 3 198 2" xfId="18130" xr:uid="{00000000-0005-0000-0000-00009CAE0000}"/>
    <cellStyle name="Separador de milhares 3 199" xfId="18131" xr:uid="{00000000-0005-0000-0000-00009DAE0000}"/>
    <cellStyle name="Separador de milhares 3 199 2" xfId="18132" xr:uid="{00000000-0005-0000-0000-00009EAE0000}"/>
    <cellStyle name="Separador de milhares 3 2" xfId="114" xr:uid="{00000000-0005-0000-0000-00009FAE0000}"/>
    <cellStyle name="Separador de milhares 3 2 2" xfId="115" xr:uid="{00000000-0005-0000-0000-0000A0AE0000}"/>
    <cellStyle name="Separador de milhares 3 2 2 2" xfId="18134" xr:uid="{00000000-0005-0000-0000-0000A1AE0000}"/>
    <cellStyle name="Separador de milhares 3 2 2 3" xfId="18133" xr:uid="{00000000-0005-0000-0000-0000A2AE0000}"/>
    <cellStyle name="Separador de milhares 3 2 3" xfId="18135" xr:uid="{00000000-0005-0000-0000-0000A3AE0000}"/>
    <cellStyle name="Separador de milhares 3 2 4" xfId="18136" xr:uid="{00000000-0005-0000-0000-0000A4AE0000}"/>
    <cellStyle name="Separador de milhares 3 2 5" xfId="18137" xr:uid="{00000000-0005-0000-0000-0000A5AE0000}"/>
    <cellStyle name="Separador de milhares 3 2 6" xfId="18138" xr:uid="{00000000-0005-0000-0000-0000A6AE0000}"/>
    <cellStyle name="Separador de milhares 3 2 7" xfId="18139" xr:uid="{00000000-0005-0000-0000-0000A7AE0000}"/>
    <cellStyle name="Separador de milhares 3 2 8" xfId="18140" xr:uid="{00000000-0005-0000-0000-0000A8AE0000}"/>
    <cellStyle name="Separador de milhares 3 2 9" xfId="2685" xr:uid="{00000000-0005-0000-0000-0000A9AE0000}"/>
    <cellStyle name="Separador de milhares 3 20" xfId="18141" xr:uid="{00000000-0005-0000-0000-0000AAAE0000}"/>
    <cellStyle name="Separador de milhares 3 20 2" xfId="18142" xr:uid="{00000000-0005-0000-0000-0000ABAE0000}"/>
    <cellStyle name="Separador de milhares 3 200" xfId="18143" xr:uid="{00000000-0005-0000-0000-0000ACAE0000}"/>
    <cellStyle name="Separador de milhares 3 200 2" xfId="18144" xr:uid="{00000000-0005-0000-0000-0000ADAE0000}"/>
    <cellStyle name="Separador de milhares 3 201" xfId="18145" xr:uid="{00000000-0005-0000-0000-0000AEAE0000}"/>
    <cellStyle name="Separador de milhares 3 201 2" xfId="18146" xr:uid="{00000000-0005-0000-0000-0000AFAE0000}"/>
    <cellStyle name="Separador de milhares 3 202" xfId="18147" xr:uid="{00000000-0005-0000-0000-0000B0AE0000}"/>
    <cellStyle name="Separador de milhares 3 202 2" xfId="18148" xr:uid="{00000000-0005-0000-0000-0000B1AE0000}"/>
    <cellStyle name="Separador de milhares 3 203" xfId="18149" xr:uid="{00000000-0005-0000-0000-0000B2AE0000}"/>
    <cellStyle name="Separador de milhares 3 203 2" xfId="18150" xr:uid="{00000000-0005-0000-0000-0000B3AE0000}"/>
    <cellStyle name="Separador de milhares 3 204" xfId="18151" xr:uid="{00000000-0005-0000-0000-0000B4AE0000}"/>
    <cellStyle name="Separador de milhares 3 204 2" xfId="18152" xr:uid="{00000000-0005-0000-0000-0000B5AE0000}"/>
    <cellStyle name="Separador de milhares 3 205" xfId="18153" xr:uid="{00000000-0005-0000-0000-0000B6AE0000}"/>
    <cellStyle name="Separador de milhares 3 205 2" xfId="18154" xr:uid="{00000000-0005-0000-0000-0000B7AE0000}"/>
    <cellStyle name="Separador de milhares 3 206" xfId="18155" xr:uid="{00000000-0005-0000-0000-0000B8AE0000}"/>
    <cellStyle name="Separador de milhares 3 206 2" xfId="18156" xr:uid="{00000000-0005-0000-0000-0000B9AE0000}"/>
    <cellStyle name="Separador de milhares 3 207" xfId="18157" xr:uid="{00000000-0005-0000-0000-0000BAAE0000}"/>
    <cellStyle name="Separador de milhares 3 207 2" xfId="18158" xr:uid="{00000000-0005-0000-0000-0000BBAE0000}"/>
    <cellStyle name="Separador de milhares 3 208" xfId="18159" xr:uid="{00000000-0005-0000-0000-0000BCAE0000}"/>
    <cellStyle name="Separador de milhares 3 208 2" xfId="18160" xr:uid="{00000000-0005-0000-0000-0000BDAE0000}"/>
    <cellStyle name="Separador de milhares 3 209" xfId="18161" xr:uid="{00000000-0005-0000-0000-0000BEAE0000}"/>
    <cellStyle name="Separador de milhares 3 209 2" xfId="18162" xr:uid="{00000000-0005-0000-0000-0000BFAE0000}"/>
    <cellStyle name="Separador de milhares 3 21" xfId="18163" xr:uid="{00000000-0005-0000-0000-0000C0AE0000}"/>
    <cellStyle name="Separador de milhares 3 21 2" xfId="18164" xr:uid="{00000000-0005-0000-0000-0000C1AE0000}"/>
    <cellStyle name="Separador de milhares 3 210" xfId="18165" xr:uid="{00000000-0005-0000-0000-0000C2AE0000}"/>
    <cellStyle name="Separador de milhares 3 210 2" xfId="18166" xr:uid="{00000000-0005-0000-0000-0000C3AE0000}"/>
    <cellStyle name="Separador de milhares 3 211" xfId="18167" xr:uid="{00000000-0005-0000-0000-0000C4AE0000}"/>
    <cellStyle name="Separador de milhares 3 211 2" xfId="18168" xr:uid="{00000000-0005-0000-0000-0000C5AE0000}"/>
    <cellStyle name="Separador de milhares 3 212" xfId="18169" xr:uid="{00000000-0005-0000-0000-0000C6AE0000}"/>
    <cellStyle name="Separador de milhares 3 212 2" xfId="18170" xr:uid="{00000000-0005-0000-0000-0000C7AE0000}"/>
    <cellStyle name="Separador de milhares 3 213" xfId="18171" xr:uid="{00000000-0005-0000-0000-0000C8AE0000}"/>
    <cellStyle name="Separador de milhares 3 213 2" xfId="18172" xr:uid="{00000000-0005-0000-0000-0000C9AE0000}"/>
    <cellStyle name="Separador de milhares 3 214" xfId="18173" xr:uid="{00000000-0005-0000-0000-0000CAAE0000}"/>
    <cellStyle name="Separador de milhares 3 214 2" xfId="18174" xr:uid="{00000000-0005-0000-0000-0000CBAE0000}"/>
    <cellStyle name="Separador de milhares 3 215" xfId="18175" xr:uid="{00000000-0005-0000-0000-0000CCAE0000}"/>
    <cellStyle name="Separador de milhares 3 215 2" xfId="18176" xr:uid="{00000000-0005-0000-0000-0000CDAE0000}"/>
    <cellStyle name="Separador de milhares 3 216" xfId="18177" xr:uid="{00000000-0005-0000-0000-0000CEAE0000}"/>
    <cellStyle name="Separador de milhares 3 216 2" xfId="18178" xr:uid="{00000000-0005-0000-0000-0000CFAE0000}"/>
    <cellStyle name="Separador de milhares 3 217" xfId="18179" xr:uid="{00000000-0005-0000-0000-0000D0AE0000}"/>
    <cellStyle name="Separador de milhares 3 217 2" xfId="18180" xr:uid="{00000000-0005-0000-0000-0000D1AE0000}"/>
    <cellStyle name="Separador de milhares 3 218" xfId="18181" xr:uid="{00000000-0005-0000-0000-0000D2AE0000}"/>
    <cellStyle name="Separador de milhares 3 218 2" xfId="18182" xr:uid="{00000000-0005-0000-0000-0000D3AE0000}"/>
    <cellStyle name="Separador de milhares 3 219" xfId="18183" xr:uid="{00000000-0005-0000-0000-0000D4AE0000}"/>
    <cellStyle name="Separador de milhares 3 219 2" xfId="18184" xr:uid="{00000000-0005-0000-0000-0000D5AE0000}"/>
    <cellStyle name="Separador de milhares 3 22" xfId="18185" xr:uid="{00000000-0005-0000-0000-0000D6AE0000}"/>
    <cellStyle name="Separador de milhares 3 22 2" xfId="18186" xr:uid="{00000000-0005-0000-0000-0000D7AE0000}"/>
    <cellStyle name="Separador de milhares 3 220" xfId="18187" xr:uid="{00000000-0005-0000-0000-0000D8AE0000}"/>
    <cellStyle name="Separador de milhares 3 220 2" xfId="18188" xr:uid="{00000000-0005-0000-0000-0000D9AE0000}"/>
    <cellStyle name="Separador de milhares 3 221" xfId="18189" xr:uid="{00000000-0005-0000-0000-0000DAAE0000}"/>
    <cellStyle name="Separador de milhares 3 221 2" xfId="18190" xr:uid="{00000000-0005-0000-0000-0000DBAE0000}"/>
    <cellStyle name="Separador de milhares 3 222" xfId="18191" xr:uid="{00000000-0005-0000-0000-0000DCAE0000}"/>
    <cellStyle name="Separador de milhares 3 222 2" xfId="18192" xr:uid="{00000000-0005-0000-0000-0000DDAE0000}"/>
    <cellStyle name="Separador de milhares 3 223" xfId="18193" xr:uid="{00000000-0005-0000-0000-0000DEAE0000}"/>
    <cellStyle name="Separador de milhares 3 223 2" xfId="18194" xr:uid="{00000000-0005-0000-0000-0000DFAE0000}"/>
    <cellStyle name="Separador de milhares 3 224" xfId="18195" xr:uid="{00000000-0005-0000-0000-0000E0AE0000}"/>
    <cellStyle name="Separador de milhares 3 224 2" xfId="18196" xr:uid="{00000000-0005-0000-0000-0000E1AE0000}"/>
    <cellStyle name="Separador de milhares 3 225" xfId="18197" xr:uid="{00000000-0005-0000-0000-0000E2AE0000}"/>
    <cellStyle name="Separador de milhares 3 225 2" xfId="18198" xr:uid="{00000000-0005-0000-0000-0000E3AE0000}"/>
    <cellStyle name="Separador de milhares 3 226" xfId="18199" xr:uid="{00000000-0005-0000-0000-0000E4AE0000}"/>
    <cellStyle name="Separador de milhares 3 226 2" xfId="18200" xr:uid="{00000000-0005-0000-0000-0000E5AE0000}"/>
    <cellStyle name="Separador de milhares 3 227" xfId="18201" xr:uid="{00000000-0005-0000-0000-0000E6AE0000}"/>
    <cellStyle name="Separador de milhares 3 227 2" xfId="18202" xr:uid="{00000000-0005-0000-0000-0000E7AE0000}"/>
    <cellStyle name="Separador de milhares 3 228" xfId="18203" xr:uid="{00000000-0005-0000-0000-0000E8AE0000}"/>
    <cellStyle name="Separador de milhares 3 228 2" xfId="18204" xr:uid="{00000000-0005-0000-0000-0000E9AE0000}"/>
    <cellStyle name="Separador de milhares 3 229" xfId="18205" xr:uid="{00000000-0005-0000-0000-0000EAAE0000}"/>
    <cellStyle name="Separador de milhares 3 229 2" xfId="18206" xr:uid="{00000000-0005-0000-0000-0000EBAE0000}"/>
    <cellStyle name="Separador de milhares 3 23" xfId="18207" xr:uid="{00000000-0005-0000-0000-0000ECAE0000}"/>
    <cellStyle name="Separador de milhares 3 23 2" xfId="18208" xr:uid="{00000000-0005-0000-0000-0000EDAE0000}"/>
    <cellStyle name="Separador de milhares 3 230" xfId="18209" xr:uid="{00000000-0005-0000-0000-0000EEAE0000}"/>
    <cellStyle name="Separador de milhares 3 230 2" xfId="18210" xr:uid="{00000000-0005-0000-0000-0000EFAE0000}"/>
    <cellStyle name="Separador de milhares 3 231" xfId="18211" xr:uid="{00000000-0005-0000-0000-0000F0AE0000}"/>
    <cellStyle name="Separador de milhares 3 231 2" xfId="18212" xr:uid="{00000000-0005-0000-0000-0000F1AE0000}"/>
    <cellStyle name="Separador de milhares 3 232" xfId="18213" xr:uid="{00000000-0005-0000-0000-0000F2AE0000}"/>
    <cellStyle name="Separador de milhares 3 232 2" xfId="18214" xr:uid="{00000000-0005-0000-0000-0000F3AE0000}"/>
    <cellStyle name="Separador de milhares 3 233" xfId="18215" xr:uid="{00000000-0005-0000-0000-0000F4AE0000}"/>
    <cellStyle name="Separador de milhares 3 233 2" xfId="18216" xr:uid="{00000000-0005-0000-0000-0000F5AE0000}"/>
    <cellStyle name="Separador de milhares 3 234" xfId="18217" xr:uid="{00000000-0005-0000-0000-0000F6AE0000}"/>
    <cellStyle name="Separador de milhares 3 234 2" xfId="18218" xr:uid="{00000000-0005-0000-0000-0000F7AE0000}"/>
    <cellStyle name="Separador de milhares 3 235" xfId="18219" xr:uid="{00000000-0005-0000-0000-0000F8AE0000}"/>
    <cellStyle name="Separador de milhares 3 235 2" xfId="18220" xr:uid="{00000000-0005-0000-0000-0000F9AE0000}"/>
    <cellStyle name="Separador de milhares 3 236" xfId="18221" xr:uid="{00000000-0005-0000-0000-0000FAAE0000}"/>
    <cellStyle name="Separador de milhares 3 236 2" xfId="18222" xr:uid="{00000000-0005-0000-0000-0000FBAE0000}"/>
    <cellStyle name="Separador de milhares 3 237" xfId="18223" xr:uid="{00000000-0005-0000-0000-0000FCAE0000}"/>
    <cellStyle name="Separador de milhares 3 237 2" xfId="18224" xr:uid="{00000000-0005-0000-0000-0000FDAE0000}"/>
    <cellStyle name="Separador de milhares 3 238" xfId="18225" xr:uid="{00000000-0005-0000-0000-0000FEAE0000}"/>
    <cellStyle name="Separador de milhares 3 238 2" xfId="18226" xr:uid="{00000000-0005-0000-0000-0000FFAE0000}"/>
    <cellStyle name="Separador de milhares 3 239" xfId="18227" xr:uid="{00000000-0005-0000-0000-000000AF0000}"/>
    <cellStyle name="Separador de milhares 3 239 2" xfId="18228" xr:uid="{00000000-0005-0000-0000-000001AF0000}"/>
    <cellStyle name="Separador de milhares 3 24" xfId="18229" xr:uid="{00000000-0005-0000-0000-000002AF0000}"/>
    <cellStyle name="Separador de milhares 3 24 2" xfId="18230" xr:uid="{00000000-0005-0000-0000-000003AF0000}"/>
    <cellStyle name="Separador de milhares 3 240" xfId="18231" xr:uid="{00000000-0005-0000-0000-000004AF0000}"/>
    <cellStyle name="Separador de milhares 3 240 2" xfId="18232" xr:uid="{00000000-0005-0000-0000-000005AF0000}"/>
    <cellStyle name="Separador de milhares 3 241" xfId="18233" xr:uid="{00000000-0005-0000-0000-000006AF0000}"/>
    <cellStyle name="Separador de milhares 3 241 2" xfId="18234" xr:uid="{00000000-0005-0000-0000-000007AF0000}"/>
    <cellStyle name="Separador de milhares 3 242" xfId="18235" xr:uid="{00000000-0005-0000-0000-000008AF0000}"/>
    <cellStyle name="Separador de milhares 3 242 2" xfId="18236" xr:uid="{00000000-0005-0000-0000-000009AF0000}"/>
    <cellStyle name="Separador de milhares 3 243" xfId="18237" xr:uid="{00000000-0005-0000-0000-00000AAF0000}"/>
    <cellStyle name="Separador de milhares 3 243 2" xfId="18238" xr:uid="{00000000-0005-0000-0000-00000BAF0000}"/>
    <cellStyle name="Separador de milhares 3 244" xfId="18239" xr:uid="{00000000-0005-0000-0000-00000CAF0000}"/>
    <cellStyle name="Separador de milhares 3 244 2" xfId="18240" xr:uid="{00000000-0005-0000-0000-00000DAF0000}"/>
    <cellStyle name="Separador de milhares 3 245" xfId="18241" xr:uid="{00000000-0005-0000-0000-00000EAF0000}"/>
    <cellStyle name="Separador de milhares 3 245 2" xfId="18242" xr:uid="{00000000-0005-0000-0000-00000FAF0000}"/>
    <cellStyle name="Separador de milhares 3 246" xfId="18243" xr:uid="{00000000-0005-0000-0000-000010AF0000}"/>
    <cellStyle name="Separador de milhares 3 246 2" xfId="18244" xr:uid="{00000000-0005-0000-0000-000011AF0000}"/>
    <cellStyle name="Separador de milhares 3 247" xfId="18245" xr:uid="{00000000-0005-0000-0000-000012AF0000}"/>
    <cellStyle name="Separador de milhares 3 247 2" xfId="18246" xr:uid="{00000000-0005-0000-0000-000013AF0000}"/>
    <cellStyle name="Separador de milhares 3 248" xfId="18247" xr:uid="{00000000-0005-0000-0000-000014AF0000}"/>
    <cellStyle name="Separador de milhares 3 248 2" xfId="18248" xr:uid="{00000000-0005-0000-0000-000015AF0000}"/>
    <cellStyle name="Separador de milhares 3 249" xfId="18249" xr:uid="{00000000-0005-0000-0000-000016AF0000}"/>
    <cellStyle name="Separador de milhares 3 249 2" xfId="18250" xr:uid="{00000000-0005-0000-0000-000017AF0000}"/>
    <cellStyle name="Separador de milhares 3 25" xfId="18251" xr:uid="{00000000-0005-0000-0000-000018AF0000}"/>
    <cellStyle name="Separador de milhares 3 25 2" xfId="18252" xr:uid="{00000000-0005-0000-0000-000019AF0000}"/>
    <cellStyle name="Separador de milhares 3 250" xfId="18253" xr:uid="{00000000-0005-0000-0000-00001AAF0000}"/>
    <cellStyle name="Separador de milhares 3 250 2" xfId="18254" xr:uid="{00000000-0005-0000-0000-00001BAF0000}"/>
    <cellStyle name="Separador de milhares 3 251" xfId="18255" xr:uid="{00000000-0005-0000-0000-00001CAF0000}"/>
    <cellStyle name="Separador de milhares 3 251 2" xfId="18256" xr:uid="{00000000-0005-0000-0000-00001DAF0000}"/>
    <cellStyle name="Separador de milhares 3 252" xfId="18257" xr:uid="{00000000-0005-0000-0000-00001EAF0000}"/>
    <cellStyle name="Separador de milhares 3 252 2" xfId="18258" xr:uid="{00000000-0005-0000-0000-00001FAF0000}"/>
    <cellStyle name="Separador de milhares 3 253" xfId="18259" xr:uid="{00000000-0005-0000-0000-000020AF0000}"/>
    <cellStyle name="Separador de milhares 3 253 2" xfId="18260" xr:uid="{00000000-0005-0000-0000-000021AF0000}"/>
    <cellStyle name="Separador de milhares 3 254" xfId="18261" xr:uid="{00000000-0005-0000-0000-000022AF0000}"/>
    <cellStyle name="Separador de milhares 3 254 2" xfId="18262" xr:uid="{00000000-0005-0000-0000-000023AF0000}"/>
    <cellStyle name="Separador de milhares 3 255" xfId="18263" xr:uid="{00000000-0005-0000-0000-000024AF0000}"/>
    <cellStyle name="Separador de milhares 3 255 2" xfId="18264" xr:uid="{00000000-0005-0000-0000-000025AF0000}"/>
    <cellStyle name="Separador de milhares 3 256" xfId="18265" xr:uid="{00000000-0005-0000-0000-000026AF0000}"/>
    <cellStyle name="Separador de milhares 3 257" xfId="46083" xr:uid="{00000000-0005-0000-0000-000027AF0000}"/>
    <cellStyle name="Separador de milhares 3 26" xfId="18266" xr:uid="{00000000-0005-0000-0000-000028AF0000}"/>
    <cellStyle name="Separador de milhares 3 26 2" xfId="18267" xr:uid="{00000000-0005-0000-0000-000029AF0000}"/>
    <cellStyle name="Separador de milhares 3 27" xfId="18268" xr:uid="{00000000-0005-0000-0000-00002AAF0000}"/>
    <cellStyle name="Separador de milhares 3 27 2" xfId="18269" xr:uid="{00000000-0005-0000-0000-00002BAF0000}"/>
    <cellStyle name="Separador de milhares 3 28" xfId="18270" xr:uid="{00000000-0005-0000-0000-00002CAF0000}"/>
    <cellStyle name="Separador de milhares 3 28 2" xfId="18271" xr:uid="{00000000-0005-0000-0000-00002DAF0000}"/>
    <cellStyle name="Separador de milhares 3 29" xfId="18272" xr:uid="{00000000-0005-0000-0000-00002EAF0000}"/>
    <cellStyle name="Separador de milhares 3 29 2" xfId="18273" xr:uid="{00000000-0005-0000-0000-00002FAF0000}"/>
    <cellStyle name="Separador de milhares 3 3" xfId="2686" xr:uid="{00000000-0005-0000-0000-000030AF0000}"/>
    <cellStyle name="Separador de milhares 3 3 2" xfId="18274" xr:uid="{00000000-0005-0000-0000-000031AF0000}"/>
    <cellStyle name="Separador de milhares 3 3 3" xfId="46084" xr:uid="{00000000-0005-0000-0000-000032AF0000}"/>
    <cellStyle name="Separador de milhares 3 30" xfId="18275" xr:uid="{00000000-0005-0000-0000-000033AF0000}"/>
    <cellStyle name="Separador de milhares 3 30 2" xfId="18276" xr:uid="{00000000-0005-0000-0000-000034AF0000}"/>
    <cellStyle name="Separador de milhares 3 31" xfId="18277" xr:uid="{00000000-0005-0000-0000-000035AF0000}"/>
    <cellStyle name="Separador de milhares 3 31 2" xfId="18278" xr:uid="{00000000-0005-0000-0000-000036AF0000}"/>
    <cellStyle name="Separador de milhares 3 32" xfId="18279" xr:uid="{00000000-0005-0000-0000-000037AF0000}"/>
    <cellStyle name="Separador de milhares 3 32 2" xfId="18280" xr:uid="{00000000-0005-0000-0000-000038AF0000}"/>
    <cellStyle name="Separador de milhares 3 33" xfId="18281" xr:uid="{00000000-0005-0000-0000-000039AF0000}"/>
    <cellStyle name="Separador de milhares 3 33 2" xfId="18282" xr:uid="{00000000-0005-0000-0000-00003AAF0000}"/>
    <cellStyle name="Separador de milhares 3 34" xfId="18283" xr:uid="{00000000-0005-0000-0000-00003BAF0000}"/>
    <cellStyle name="Separador de milhares 3 34 2" xfId="18284" xr:uid="{00000000-0005-0000-0000-00003CAF0000}"/>
    <cellStyle name="Separador de milhares 3 35" xfId="18285" xr:uid="{00000000-0005-0000-0000-00003DAF0000}"/>
    <cellStyle name="Separador de milhares 3 35 2" xfId="18286" xr:uid="{00000000-0005-0000-0000-00003EAF0000}"/>
    <cellStyle name="Separador de milhares 3 36" xfId="18287" xr:uid="{00000000-0005-0000-0000-00003FAF0000}"/>
    <cellStyle name="Separador de milhares 3 36 2" xfId="18288" xr:uid="{00000000-0005-0000-0000-000040AF0000}"/>
    <cellStyle name="Separador de milhares 3 37" xfId="18289" xr:uid="{00000000-0005-0000-0000-000041AF0000}"/>
    <cellStyle name="Separador de milhares 3 37 2" xfId="18290" xr:uid="{00000000-0005-0000-0000-000042AF0000}"/>
    <cellStyle name="Separador de milhares 3 38" xfId="18291" xr:uid="{00000000-0005-0000-0000-000043AF0000}"/>
    <cellStyle name="Separador de milhares 3 38 2" xfId="18292" xr:uid="{00000000-0005-0000-0000-000044AF0000}"/>
    <cellStyle name="Separador de milhares 3 39" xfId="18293" xr:uid="{00000000-0005-0000-0000-000045AF0000}"/>
    <cellStyle name="Separador de milhares 3 39 2" xfId="18294" xr:uid="{00000000-0005-0000-0000-000046AF0000}"/>
    <cellStyle name="Separador de milhares 3 4" xfId="2687" xr:uid="{00000000-0005-0000-0000-000047AF0000}"/>
    <cellStyle name="Separador de milhares 3 4 2" xfId="18295" xr:uid="{00000000-0005-0000-0000-000048AF0000}"/>
    <cellStyle name="Separador de milhares 3 40" xfId="18296" xr:uid="{00000000-0005-0000-0000-000049AF0000}"/>
    <cellStyle name="Separador de milhares 3 40 2" xfId="18297" xr:uid="{00000000-0005-0000-0000-00004AAF0000}"/>
    <cellStyle name="Separador de milhares 3 41" xfId="18298" xr:uid="{00000000-0005-0000-0000-00004BAF0000}"/>
    <cellStyle name="Separador de milhares 3 41 2" xfId="18299" xr:uid="{00000000-0005-0000-0000-00004CAF0000}"/>
    <cellStyle name="Separador de milhares 3 42" xfId="18300" xr:uid="{00000000-0005-0000-0000-00004DAF0000}"/>
    <cellStyle name="Separador de milhares 3 42 2" xfId="18301" xr:uid="{00000000-0005-0000-0000-00004EAF0000}"/>
    <cellStyle name="Separador de milhares 3 43" xfId="18302" xr:uid="{00000000-0005-0000-0000-00004FAF0000}"/>
    <cellStyle name="Separador de milhares 3 43 2" xfId="18303" xr:uid="{00000000-0005-0000-0000-000050AF0000}"/>
    <cellStyle name="Separador de milhares 3 44" xfId="18304" xr:uid="{00000000-0005-0000-0000-000051AF0000}"/>
    <cellStyle name="Separador de milhares 3 44 2" xfId="18305" xr:uid="{00000000-0005-0000-0000-000052AF0000}"/>
    <cellStyle name="Separador de milhares 3 45" xfId="18306" xr:uid="{00000000-0005-0000-0000-000053AF0000}"/>
    <cellStyle name="Separador de milhares 3 45 2" xfId="18307" xr:uid="{00000000-0005-0000-0000-000054AF0000}"/>
    <cellStyle name="Separador de milhares 3 46" xfId="18308" xr:uid="{00000000-0005-0000-0000-000055AF0000}"/>
    <cellStyle name="Separador de milhares 3 46 2" xfId="18309" xr:uid="{00000000-0005-0000-0000-000056AF0000}"/>
    <cellStyle name="Separador de milhares 3 47" xfId="18310" xr:uid="{00000000-0005-0000-0000-000057AF0000}"/>
    <cellStyle name="Separador de milhares 3 47 2" xfId="18311" xr:uid="{00000000-0005-0000-0000-000058AF0000}"/>
    <cellStyle name="Separador de milhares 3 48" xfId="18312" xr:uid="{00000000-0005-0000-0000-000059AF0000}"/>
    <cellStyle name="Separador de milhares 3 48 2" xfId="18313" xr:uid="{00000000-0005-0000-0000-00005AAF0000}"/>
    <cellStyle name="Separador de milhares 3 49" xfId="18314" xr:uid="{00000000-0005-0000-0000-00005BAF0000}"/>
    <cellStyle name="Separador de milhares 3 49 2" xfId="18315" xr:uid="{00000000-0005-0000-0000-00005CAF0000}"/>
    <cellStyle name="Separador de milhares 3 5" xfId="2688" xr:uid="{00000000-0005-0000-0000-00005DAF0000}"/>
    <cellStyle name="Separador de milhares 3 5 2" xfId="18316" xr:uid="{00000000-0005-0000-0000-00005EAF0000}"/>
    <cellStyle name="Separador de milhares 3 50" xfId="18317" xr:uid="{00000000-0005-0000-0000-00005FAF0000}"/>
    <cellStyle name="Separador de milhares 3 50 2" xfId="18318" xr:uid="{00000000-0005-0000-0000-000060AF0000}"/>
    <cellStyle name="Separador de milhares 3 51" xfId="18319" xr:uid="{00000000-0005-0000-0000-000061AF0000}"/>
    <cellStyle name="Separador de milhares 3 51 2" xfId="18320" xr:uid="{00000000-0005-0000-0000-000062AF0000}"/>
    <cellStyle name="Separador de milhares 3 52" xfId="18321" xr:uid="{00000000-0005-0000-0000-000063AF0000}"/>
    <cellStyle name="Separador de milhares 3 52 2" xfId="18322" xr:uid="{00000000-0005-0000-0000-000064AF0000}"/>
    <cellStyle name="Separador de milhares 3 53" xfId="18323" xr:uid="{00000000-0005-0000-0000-000065AF0000}"/>
    <cellStyle name="Separador de milhares 3 53 2" xfId="18324" xr:uid="{00000000-0005-0000-0000-000066AF0000}"/>
    <cellStyle name="Separador de milhares 3 54" xfId="18325" xr:uid="{00000000-0005-0000-0000-000067AF0000}"/>
    <cellStyle name="Separador de milhares 3 54 2" xfId="18326" xr:uid="{00000000-0005-0000-0000-000068AF0000}"/>
    <cellStyle name="Separador de milhares 3 55" xfId="18327" xr:uid="{00000000-0005-0000-0000-000069AF0000}"/>
    <cellStyle name="Separador de milhares 3 55 2" xfId="18328" xr:uid="{00000000-0005-0000-0000-00006AAF0000}"/>
    <cellStyle name="Separador de milhares 3 56" xfId="18329" xr:uid="{00000000-0005-0000-0000-00006BAF0000}"/>
    <cellStyle name="Separador de milhares 3 56 2" xfId="18330" xr:uid="{00000000-0005-0000-0000-00006CAF0000}"/>
    <cellStyle name="Separador de milhares 3 57" xfId="18331" xr:uid="{00000000-0005-0000-0000-00006DAF0000}"/>
    <cellStyle name="Separador de milhares 3 57 2" xfId="18332" xr:uid="{00000000-0005-0000-0000-00006EAF0000}"/>
    <cellStyle name="Separador de milhares 3 58" xfId="18333" xr:uid="{00000000-0005-0000-0000-00006FAF0000}"/>
    <cellStyle name="Separador de milhares 3 58 2" xfId="18334" xr:uid="{00000000-0005-0000-0000-000070AF0000}"/>
    <cellStyle name="Separador de milhares 3 59" xfId="18335" xr:uid="{00000000-0005-0000-0000-000071AF0000}"/>
    <cellStyle name="Separador de milhares 3 59 2" xfId="18336" xr:uid="{00000000-0005-0000-0000-000072AF0000}"/>
    <cellStyle name="Separador de milhares 3 6" xfId="2689" xr:uid="{00000000-0005-0000-0000-000073AF0000}"/>
    <cellStyle name="Separador de milhares 3 6 2" xfId="18337" xr:uid="{00000000-0005-0000-0000-000074AF0000}"/>
    <cellStyle name="Separador de milhares 3 60" xfId="18338" xr:uid="{00000000-0005-0000-0000-000075AF0000}"/>
    <cellStyle name="Separador de milhares 3 60 2" xfId="18339" xr:uid="{00000000-0005-0000-0000-000076AF0000}"/>
    <cellStyle name="Separador de milhares 3 61" xfId="18340" xr:uid="{00000000-0005-0000-0000-000077AF0000}"/>
    <cellStyle name="Separador de milhares 3 61 2" xfId="18341" xr:uid="{00000000-0005-0000-0000-000078AF0000}"/>
    <cellStyle name="Separador de milhares 3 62" xfId="18342" xr:uid="{00000000-0005-0000-0000-000079AF0000}"/>
    <cellStyle name="Separador de milhares 3 62 2" xfId="18343" xr:uid="{00000000-0005-0000-0000-00007AAF0000}"/>
    <cellStyle name="Separador de milhares 3 63" xfId="18344" xr:uid="{00000000-0005-0000-0000-00007BAF0000}"/>
    <cellStyle name="Separador de milhares 3 63 2" xfId="18345" xr:uid="{00000000-0005-0000-0000-00007CAF0000}"/>
    <cellStyle name="Separador de milhares 3 64" xfId="18346" xr:uid="{00000000-0005-0000-0000-00007DAF0000}"/>
    <cellStyle name="Separador de milhares 3 64 2" xfId="18347" xr:uid="{00000000-0005-0000-0000-00007EAF0000}"/>
    <cellStyle name="Separador de milhares 3 65" xfId="18348" xr:uid="{00000000-0005-0000-0000-00007FAF0000}"/>
    <cellStyle name="Separador de milhares 3 65 2" xfId="18349" xr:uid="{00000000-0005-0000-0000-000080AF0000}"/>
    <cellStyle name="Separador de milhares 3 66" xfId="18350" xr:uid="{00000000-0005-0000-0000-000081AF0000}"/>
    <cellStyle name="Separador de milhares 3 66 2" xfId="18351" xr:uid="{00000000-0005-0000-0000-000082AF0000}"/>
    <cellStyle name="Separador de milhares 3 67" xfId="18352" xr:uid="{00000000-0005-0000-0000-000083AF0000}"/>
    <cellStyle name="Separador de milhares 3 67 2" xfId="18353" xr:uid="{00000000-0005-0000-0000-000084AF0000}"/>
    <cellStyle name="Separador de milhares 3 68" xfId="18354" xr:uid="{00000000-0005-0000-0000-000085AF0000}"/>
    <cellStyle name="Separador de milhares 3 68 2" xfId="18355" xr:uid="{00000000-0005-0000-0000-000086AF0000}"/>
    <cellStyle name="Separador de milhares 3 69" xfId="18356" xr:uid="{00000000-0005-0000-0000-000087AF0000}"/>
    <cellStyle name="Separador de milhares 3 69 2" xfId="18357" xr:uid="{00000000-0005-0000-0000-000088AF0000}"/>
    <cellStyle name="Separador de milhares 3 7" xfId="2690" xr:uid="{00000000-0005-0000-0000-000089AF0000}"/>
    <cellStyle name="Separador de milhares 3 7 2" xfId="18358" xr:uid="{00000000-0005-0000-0000-00008AAF0000}"/>
    <cellStyle name="Separador de milhares 3 70" xfId="18359" xr:uid="{00000000-0005-0000-0000-00008BAF0000}"/>
    <cellStyle name="Separador de milhares 3 70 2" xfId="18360" xr:uid="{00000000-0005-0000-0000-00008CAF0000}"/>
    <cellStyle name="Separador de milhares 3 71" xfId="18361" xr:uid="{00000000-0005-0000-0000-00008DAF0000}"/>
    <cellStyle name="Separador de milhares 3 71 2" xfId="18362" xr:uid="{00000000-0005-0000-0000-00008EAF0000}"/>
    <cellStyle name="Separador de milhares 3 72" xfId="18363" xr:uid="{00000000-0005-0000-0000-00008FAF0000}"/>
    <cellStyle name="Separador de milhares 3 72 2" xfId="18364" xr:uid="{00000000-0005-0000-0000-000090AF0000}"/>
    <cellStyle name="Separador de milhares 3 73" xfId="18365" xr:uid="{00000000-0005-0000-0000-000091AF0000}"/>
    <cellStyle name="Separador de milhares 3 73 2" xfId="18366" xr:uid="{00000000-0005-0000-0000-000092AF0000}"/>
    <cellStyle name="Separador de milhares 3 74" xfId="18367" xr:uid="{00000000-0005-0000-0000-000093AF0000}"/>
    <cellStyle name="Separador de milhares 3 74 2" xfId="18368" xr:uid="{00000000-0005-0000-0000-000094AF0000}"/>
    <cellStyle name="Separador de milhares 3 75" xfId="18369" xr:uid="{00000000-0005-0000-0000-000095AF0000}"/>
    <cellStyle name="Separador de milhares 3 75 2" xfId="18370" xr:uid="{00000000-0005-0000-0000-000096AF0000}"/>
    <cellStyle name="Separador de milhares 3 76" xfId="18371" xr:uid="{00000000-0005-0000-0000-000097AF0000}"/>
    <cellStyle name="Separador de milhares 3 76 2" xfId="18372" xr:uid="{00000000-0005-0000-0000-000098AF0000}"/>
    <cellStyle name="Separador de milhares 3 77" xfId="18373" xr:uid="{00000000-0005-0000-0000-000099AF0000}"/>
    <cellStyle name="Separador de milhares 3 77 2" xfId="18374" xr:uid="{00000000-0005-0000-0000-00009AAF0000}"/>
    <cellStyle name="Separador de milhares 3 78" xfId="18375" xr:uid="{00000000-0005-0000-0000-00009BAF0000}"/>
    <cellStyle name="Separador de milhares 3 78 2" xfId="18376" xr:uid="{00000000-0005-0000-0000-00009CAF0000}"/>
    <cellStyle name="Separador de milhares 3 79" xfId="18377" xr:uid="{00000000-0005-0000-0000-00009DAF0000}"/>
    <cellStyle name="Separador de milhares 3 79 2" xfId="18378" xr:uid="{00000000-0005-0000-0000-00009EAF0000}"/>
    <cellStyle name="Separador de milhares 3 8" xfId="2691" xr:uid="{00000000-0005-0000-0000-00009FAF0000}"/>
    <cellStyle name="Separador de milhares 3 8 2" xfId="18379" xr:uid="{00000000-0005-0000-0000-0000A0AF0000}"/>
    <cellStyle name="Separador de milhares 3 80" xfId="18380" xr:uid="{00000000-0005-0000-0000-0000A1AF0000}"/>
    <cellStyle name="Separador de milhares 3 80 2" xfId="18381" xr:uid="{00000000-0005-0000-0000-0000A2AF0000}"/>
    <cellStyle name="Separador de milhares 3 81" xfId="18382" xr:uid="{00000000-0005-0000-0000-0000A3AF0000}"/>
    <cellStyle name="Separador de milhares 3 81 2" xfId="18383" xr:uid="{00000000-0005-0000-0000-0000A4AF0000}"/>
    <cellStyle name="Separador de milhares 3 82" xfId="18384" xr:uid="{00000000-0005-0000-0000-0000A5AF0000}"/>
    <cellStyle name="Separador de milhares 3 82 2" xfId="18385" xr:uid="{00000000-0005-0000-0000-0000A6AF0000}"/>
    <cellStyle name="Separador de milhares 3 83" xfId="18386" xr:uid="{00000000-0005-0000-0000-0000A7AF0000}"/>
    <cellStyle name="Separador de milhares 3 83 2" xfId="18387" xr:uid="{00000000-0005-0000-0000-0000A8AF0000}"/>
    <cellStyle name="Separador de milhares 3 84" xfId="18388" xr:uid="{00000000-0005-0000-0000-0000A9AF0000}"/>
    <cellStyle name="Separador de milhares 3 84 2" xfId="18389" xr:uid="{00000000-0005-0000-0000-0000AAAF0000}"/>
    <cellStyle name="Separador de milhares 3 85" xfId="18390" xr:uid="{00000000-0005-0000-0000-0000ABAF0000}"/>
    <cellStyle name="Separador de milhares 3 85 2" xfId="18391" xr:uid="{00000000-0005-0000-0000-0000ACAF0000}"/>
    <cellStyle name="Separador de milhares 3 86" xfId="18392" xr:uid="{00000000-0005-0000-0000-0000ADAF0000}"/>
    <cellStyle name="Separador de milhares 3 86 2" xfId="18393" xr:uid="{00000000-0005-0000-0000-0000AEAF0000}"/>
    <cellStyle name="Separador de milhares 3 87" xfId="18394" xr:uid="{00000000-0005-0000-0000-0000AFAF0000}"/>
    <cellStyle name="Separador de milhares 3 87 2" xfId="18395" xr:uid="{00000000-0005-0000-0000-0000B0AF0000}"/>
    <cellStyle name="Separador de milhares 3 88" xfId="18396" xr:uid="{00000000-0005-0000-0000-0000B1AF0000}"/>
    <cellStyle name="Separador de milhares 3 88 2" xfId="18397" xr:uid="{00000000-0005-0000-0000-0000B2AF0000}"/>
    <cellStyle name="Separador de milhares 3 89" xfId="18398" xr:uid="{00000000-0005-0000-0000-0000B3AF0000}"/>
    <cellStyle name="Separador de milhares 3 89 2" xfId="18399" xr:uid="{00000000-0005-0000-0000-0000B4AF0000}"/>
    <cellStyle name="Separador de milhares 3 9" xfId="2692" xr:uid="{00000000-0005-0000-0000-0000B5AF0000}"/>
    <cellStyle name="Separador de milhares 3 9 2" xfId="18400" xr:uid="{00000000-0005-0000-0000-0000B6AF0000}"/>
    <cellStyle name="Separador de milhares 3 90" xfId="18401" xr:uid="{00000000-0005-0000-0000-0000B7AF0000}"/>
    <cellStyle name="Separador de milhares 3 90 2" xfId="18402" xr:uid="{00000000-0005-0000-0000-0000B8AF0000}"/>
    <cellStyle name="Separador de milhares 3 91" xfId="18403" xr:uid="{00000000-0005-0000-0000-0000B9AF0000}"/>
    <cellStyle name="Separador de milhares 3 91 2" xfId="18404" xr:uid="{00000000-0005-0000-0000-0000BAAF0000}"/>
    <cellStyle name="Separador de milhares 3 92" xfId="18405" xr:uid="{00000000-0005-0000-0000-0000BBAF0000}"/>
    <cellStyle name="Separador de milhares 3 92 2" xfId="18406" xr:uid="{00000000-0005-0000-0000-0000BCAF0000}"/>
    <cellStyle name="Separador de milhares 3 93" xfId="18407" xr:uid="{00000000-0005-0000-0000-0000BDAF0000}"/>
    <cellStyle name="Separador de milhares 3 93 2" xfId="18408" xr:uid="{00000000-0005-0000-0000-0000BEAF0000}"/>
    <cellStyle name="Separador de milhares 3 94" xfId="18409" xr:uid="{00000000-0005-0000-0000-0000BFAF0000}"/>
    <cellStyle name="Separador de milhares 3 94 2" xfId="18410" xr:uid="{00000000-0005-0000-0000-0000C0AF0000}"/>
    <cellStyle name="Separador de milhares 3 95" xfId="18411" xr:uid="{00000000-0005-0000-0000-0000C1AF0000}"/>
    <cellStyle name="Separador de milhares 3 95 2" xfId="18412" xr:uid="{00000000-0005-0000-0000-0000C2AF0000}"/>
    <cellStyle name="Separador de milhares 3 96" xfId="18413" xr:uid="{00000000-0005-0000-0000-0000C3AF0000}"/>
    <cellStyle name="Separador de milhares 3 96 2" xfId="18414" xr:uid="{00000000-0005-0000-0000-0000C4AF0000}"/>
    <cellStyle name="Separador de milhares 3 97" xfId="18415" xr:uid="{00000000-0005-0000-0000-0000C5AF0000}"/>
    <cellStyle name="Separador de milhares 3 97 2" xfId="18416" xr:uid="{00000000-0005-0000-0000-0000C6AF0000}"/>
    <cellStyle name="Separador de milhares 3 98" xfId="18417" xr:uid="{00000000-0005-0000-0000-0000C7AF0000}"/>
    <cellStyle name="Separador de milhares 3 98 2" xfId="18418" xr:uid="{00000000-0005-0000-0000-0000C8AF0000}"/>
    <cellStyle name="Separador de milhares 3 99" xfId="18419" xr:uid="{00000000-0005-0000-0000-0000C9AF0000}"/>
    <cellStyle name="Separador de milhares 3 99 2" xfId="18420" xr:uid="{00000000-0005-0000-0000-0000CAAF0000}"/>
    <cellStyle name="Separador de milhares 3_L.I.COTAÇÃO" xfId="18421" xr:uid="{00000000-0005-0000-0000-0000CBAF0000}"/>
    <cellStyle name="Separador de milhares 4" xfId="116" xr:uid="{00000000-0005-0000-0000-0000CCAF0000}"/>
    <cellStyle name="Separador de milhares 4 2" xfId="117" xr:uid="{00000000-0005-0000-0000-0000CDAF0000}"/>
    <cellStyle name="Separador de milhares 4 2 2" xfId="18422" xr:uid="{00000000-0005-0000-0000-0000CEAF0000}"/>
    <cellStyle name="Separador de milhares 4 3" xfId="118" xr:uid="{00000000-0005-0000-0000-0000CFAF0000}"/>
    <cellStyle name="Separador de milhares 4 4" xfId="2693" xr:uid="{00000000-0005-0000-0000-0000D0AF0000}"/>
    <cellStyle name="Separador de milhares 40" xfId="18423" xr:uid="{00000000-0005-0000-0000-0000D1AF0000}"/>
    <cellStyle name="Separador de milhares 5" xfId="119" xr:uid="{00000000-0005-0000-0000-0000D2AF0000}"/>
    <cellStyle name="Separador de milhares 5 2" xfId="120" xr:uid="{00000000-0005-0000-0000-0000D3AF0000}"/>
    <cellStyle name="Separador de milhares 5 2 2" xfId="121" xr:uid="{00000000-0005-0000-0000-0000D4AF0000}"/>
    <cellStyle name="Separador de milhares 5 2 2 2" xfId="18424" xr:uid="{00000000-0005-0000-0000-0000D5AF0000}"/>
    <cellStyle name="Separador de milhares 5 2 3" xfId="2695" xr:uid="{00000000-0005-0000-0000-0000D6AF0000}"/>
    <cellStyle name="Separador de milhares 5 3" xfId="122" xr:uid="{00000000-0005-0000-0000-0000D7AF0000}"/>
    <cellStyle name="Separador de milhares 5 3 2" xfId="18425" xr:uid="{00000000-0005-0000-0000-0000D8AF0000}"/>
    <cellStyle name="Separador de milhares 5 4" xfId="123" xr:uid="{00000000-0005-0000-0000-0000D9AF0000}"/>
    <cellStyle name="Separador de milhares 5 5" xfId="2694" xr:uid="{00000000-0005-0000-0000-0000DAAF0000}"/>
    <cellStyle name="Separador de milhares 6" xfId="124" xr:uid="{00000000-0005-0000-0000-0000DBAF0000}"/>
    <cellStyle name="Separador de milhares 6 2" xfId="2696" xr:uid="{00000000-0005-0000-0000-0000DCAF0000}"/>
    <cellStyle name="Separador de milhares 7" xfId="125" xr:uid="{00000000-0005-0000-0000-0000DDAF0000}"/>
    <cellStyle name="Separador de milhares 7 2" xfId="2697" xr:uid="{00000000-0005-0000-0000-0000DEAF0000}"/>
    <cellStyle name="Separador de milhares 8" xfId="126" xr:uid="{00000000-0005-0000-0000-0000DFAF0000}"/>
    <cellStyle name="Separador de milhares 8 2" xfId="2698" xr:uid="{00000000-0005-0000-0000-0000E0AF0000}"/>
    <cellStyle name="Separador de milhares 9" xfId="127" xr:uid="{00000000-0005-0000-0000-0000E1AF0000}"/>
    <cellStyle name="Separador de milhares 9 10" xfId="46064" xr:uid="{00000000-0005-0000-0000-0000E2AF0000}"/>
    <cellStyle name="Separador de milhares 9 11" xfId="38061" xr:uid="{00000000-0005-0000-0000-0000E3AF0000}"/>
    <cellStyle name="Separador de milhares 9 12" xfId="2699" xr:uid="{00000000-0005-0000-0000-0000E4AF0000}"/>
    <cellStyle name="Separador de milhares 9 2" xfId="128" xr:uid="{00000000-0005-0000-0000-0000E5AF0000}"/>
    <cellStyle name="Separador de milhares 9 2 2" xfId="38827" xr:uid="{00000000-0005-0000-0000-0000E6AF0000}"/>
    <cellStyle name="Separador de milhares 9 2 2 2" xfId="40743" xr:uid="{00000000-0005-0000-0000-0000E7AF0000}"/>
    <cellStyle name="Separador de milhares 9 2 2 2 2" xfId="44682" xr:uid="{00000000-0005-0000-0000-0000E8AF0000}"/>
    <cellStyle name="Separador de milhares 9 2 2 3" xfId="42769" xr:uid="{00000000-0005-0000-0000-0000E9AF0000}"/>
    <cellStyle name="Separador de milhares 9 2 3" xfId="39346" xr:uid="{00000000-0005-0000-0000-0000EAAF0000}"/>
    <cellStyle name="Separador de milhares 9 2 3 2" xfId="41262" xr:uid="{00000000-0005-0000-0000-0000EBAF0000}"/>
    <cellStyle name="Separador de milhares 9 2 3 2 2" xfId="45201" xr:uid="{00000000-0005-0000-0000-0000ECAF0000}"/>
    <cellStyle name="Separador de milhares 9 2 3 3" xfId="43288" xr:uid="{00000000-0005-0000-0000-0000EDAF0000}"/>
    <cellStyle name="Separador de milhares 9 2 4" xfId="40114" xr:uid="{00000000-0005-0000-0000-0000EEAF0000}"/>
    <cellStyle name="Separador de milhares 9 2 4 2" xfId="44053" xr:uid="{00000000-0005-0000-0000-0000EFAF0000}"/>
    <cellStyle name="Separador de milhares 9 2 5" xfId="42140" xr:uid="{00000000-0005-0000-0000-0000F0AF0000}"/>
    <cellStyle name="Separador de milhares 9 2 6" xfId="46065" xr:uid="{00000000-0005-0000-0000-0000F1AF0000}"/>
    <cellStyle name="Separador de milhares 9 2 7" xfId="38198" xr:uid="{00000000-0005-0000-0000-0000F2AF0000}"/>
    <cellStyle name="Separador de milhares 9 2 8" xfId="2700" xr:uid="{00000000-0005-0000-0000-0000F3AF0000}"/>
    <cellStyle name="Separador de milhares 9 3" xfId="129" xr:uid="{00000000-0005-0000-0000-0000F4AF0000}"/>
    <cellStyle name="Separador de milhares 9 3 2" xfId="130" xr:uid="{00000000-0005-0000-0000-0000F5AF0000}"/>
    <cellStyle name="Separador de milhares 9 3 2 2" xfId="40879" xr:uid="{00000000-0005-0000-0000-0000F6AF0000}"/>
    <cellStyle name="Separador de milhares 9 3 2 2 2" xfId="44818" xr:uid="{00000000-0005-0000-0000-0000F7AF0000}"/>
    <cellStyle name="Separador de milhares 9 3 2 3" xfId="42905" xr:uid="{00000000-0005-0000-0000-0000F8AF0000}"/>
    <cellStyle name="Separador de milhares 9 3 2 4" xfId="38963" xr:uid="{00000000-0005-0000-0000-0000F9AF0000}"/>
    <cellStyle name="Separador de milhares 9 3 2 5" xfId="3198" xr:uid="{00000000-0005-0000-0000-0000FAAF0000}"/>
    <cellStyle name="Separador de milhares 9 3 3" xfId="3732" xr:uid="{00000000-0005-0000-0000-0000FBAF0000}"/>
    <cellStyle name="Separador de milhares 9 3 3 2" xfId="41386" xr:uid="{00000000-0005-0000-0000-0000FCAF0000}"/>
    <cellStyle name="Separador de milhares 9 3 3 2 2" xfId="45325" xr:uid="{00000000-0005-0000-0000-0000FDAF0000}"/>
    <cellStyle name="Separador de milhares 9 3 3 3" xfId="43412" xr:uid="{00000000-0005-0000-0000-0000FEAF0000}"/>
    <cellStyle name="Separador de milhares 9 3 3 4" xfId="39470" xr:uid="{00000000-0005-0000-0000-0000FFAF0000}"/>
    <cellStyle name="Separador de milhares 9 3 4" xfId="40238" xr:uid="{00000000-0005-0000-0000-000000B00000}"/>
    <cellStyle name="Separador de milhares 9 3 4 2" xfId="44177" xr:uid="{00000000-0005-0000-0000-000001B00000}"/>
    <cellStyle name="Separador de milhares 9 3 5" xfId="42264" xr:uid="{00000000-0005-0000-0000-000002B00000}"/>
    <cellStyle name="Separador de milhares 9 3 6" xfId="38322" xr:uid="{00000000-0005-0000-0000-000003B00000}"/>
    <cellStyle name="Separador de milhares 9 3 7" xfId="2701" xr:uid="{00000000-0005-0000-0000-000004B00000}"/>
    <cellStyle name="Separador de milhares 9 4" xfId="131" xr:uid="{00000000-0005-0000-0000-000005B00000}"/>
    <cellStyle name="Separador de milhares 9 4 2" xfId="39098" xr:uid="{00000000-0005-0000-0000-000006B00000}"/>
    <cellStyle name="Separador de milhares 9 4 2 2" xfId="41014" xr:uid="{00000000-0005-0000-0000-000007B00000}"/>
    <cellStyle name="Separador de milhares 9 4 2 2 2" xfId="44953" xr:uid="{00000000-0005-0000-0000-000008B00000}"/>
    <cellStyle name="Separador de milhares 9 4 2 3" xfId="43040" xr:uid="{00000000-0005-0000-0000-000009B00000}"/>
    <cellStyle name="Separador de milhares 9 4 3" xfId="39592" xr:uid="{00000000-0005-0000-0000-00000AB00000}"/>
    <cellStyle name="Separador de milhares 9 4 3 2" xfId="41508" xr:uid="{00000000-0005-0000-0000-00000BB00000}"/>
    <cellStyle name="Separador de milhares 9 4 3 2 2" xfId="45447" xr:uid="{00000000-0005-0000-0000-00000CB00000}"/>
    <cellStyle name="Separador de milhares 9 4 3 3" xfId="43534" xr:uid="{00000000-0005-0000-0000-00000DB00000}"/>
    <cellStyle name="Separador de milhares 9 4 4" xfId="40360" xr:uid="{00000000-0005-0000-0000-00000EB00000}"/>
    <cellStyle name="Separador de milhares 9 4 4 2" xfId="44299" xr:uid="{00000000-0005-0000-0000-00000FB00000}"/>
    <cellStyle name="Separador de milhares 9 4 5" xfId="42386" xr:uid="{00000000-0005-0000-0000-000010B00000}"/>
    <cellStyle name="Separador de milhares 9 4 6" xfId="38444" xr:uid="{00000000-0005-0000-0000-000011B00000}"/>
    <cellStyle name="Separador de milhares 9 5" xfId="38578" xr:uid="{00000000-0005-0000-0000-000012B00000}"/>
    <cellStyle name="Separador de milhares 9 5 2" xfId="39726" xr:uid="{00000000-0005-0000-0000-000013B00000}"/>
    <cellStyle name="Separador de milhares 9 5 2 2" xfId="41642" xr:uid="{00000000-0005-0000-0000-000014B00000}"/>
    <cellStyle name="Separador de milhares 9 5 2 2 2" xfId="45581" xr:uid="{00000000-0005-0000-0000-000015B00000}"/>
    <cellStyle name="Separador de milhares 9 5 2 3" xfId="43668" xr:uid="{00000000-0005-0000-0000-000016B00000}"/>
    <cellStyle name="Separador de milhares 9 5 3" xfId="40494" xr:uid="{00000000-0005-0000-0000-000017B00000}"/>
    <cellStyle name="Separador de milhares 9 5 3 2" xfId="44433" xr:uid="{00000000-0005-0000-0000-000018B00000}"/>
    <cellStyle name="Separador de milhares 9 5 4" xfId="42520" xr:uid="{00000000-0005-0000-0000-000019B00000}"/>
    <cellStyle name="Separador de milhares 9 6" xfId="38703" xr:uid="{00000000-0005-0000-0000-00001AB00000}"/>
    <cellStyle name="Separador de milhares 9 6 2" xfId="39853" xr:uid="{00000000-0005-0000-0000-00001BB00000}"/>
    <cellStyle name="Separador de milhares 9 6 2 2" xfId="41769" xr:uid="{00000000-0005-0000-0000-00001CB00000}"/>
    <cellStyle name="Separador de milhares 9 6 2 2 2" xfId="45708" xr:uid="{00000000-0005-0000-0000-00001DB00000}"/>
    <cellStyle name="Separador de milhares 9 6 2 3" xfId="43795" xr:uid="{00000000-0005-0000-0000-00001EB00000}"/>
    <cellStyle name="Separador de milhares 9 6 3" xfId="40619" xr:uid="{00000000-0005-0000-0000-00001FB00000}"/>
    <cellStyle name="Separador de milhares 9 6 3 2" xfId="44558" xr:uid="{00000000-0005-0000-0000-000020B00000}"/>
    <cellStyle name="Separador de milhares 9 6 4" xfId="42645" xr:uid="{00000000-0005-0000-0000-000021B00000}"/>
    <cellStyle name="Separador de milhares 9 7" xfId="39222" xr:uid="{00000000-0005-0000-0000-000022B00000}"/>
    <cellStyle name="Separador de milhares 9 7 2" xfId="41138" xr:uid="{00000000-0005-0000-0000-000023B00000}"/>
    <cellStyle name="Separador de milhares 9 7 2 2" xfId="45077" xr:uid="{00000000-0005-0000-0000-000024B00000}"/>
    <cellStyle name="Separador de milhares 9 7 3" xfId="43164" xr:uid="{00000000-0005-0000-0000-000025B00000}"/>
    <cellStyle name="Separador de milhares 9 8" xfId="39986" xr:uid="{00000000-0005-0000-0000-000026B00000}"/>
    <cellStyle name="Separador de milhares 9 8 2" xfId="43927" xr:uid="{00000000-0005-0000-0000-000027B00000}"/>
    <cellStyle name="Separador de milhares 9 9" xfId="42014" xr:uid="{00000000-0005-0000-0000-000028B00000}"/>
    <cellStyle name="Standard 2" xfId="18426" xr:uid="{00000000-0005-0000-0000-000029B00000}"/>
    <cellStyle name="Standard_Beni-Suef" xfId="18427" xr:uid="{00000000-0005-0000-0000-00002AB00000}"/>
    <cellStyle name="Style 1" xfId="18428" xr:uid="{00000000-0005-0000-0000-00002BB00000}"/>
    <cellStyle name="Style 1 2" xfId="18429" xr:uid="{00000000-0005-0000-0000-00002CB00000}"/>
    <cellStyle name="Style 1 2 2" xfId="18430" xr:uid="{00000000-0005-0000-0000-00002DB00000}"/>
    <cellStyle name="subhead" xfId="2702" xr:uid="{00000000-0005-0000-0000-00002EB00000}"/>
    <cellStyle name="SUBTOTAIS" xfId="18431" xr:uid="{00000000-0005-0000-0000-00002FB00000}"/>
    <cellStyle name="SUBTOTAIS 2" xfId="18432" xr:uid="{00000000-0005-0000-0000-000030B00000}"/>
    <cellStyle name="SUMA PARCIAL" xfId="18433" xr:uid="{00000000-0005-0000-0000-000031B00000}"/>
    <cellStyle name="SUMA PARCIAL 2" xfId="18434" xr:uid="{00000000-0005-0000-0000-000032B00000}"/>
    <cellStyle name="Texto de Aviso 2" xfId="2704" xr:uid="{00000000-0005-0000-0000-000033B00000}"/>
    <cellStyle name="Texto de Aviso 2 2" xfId="23339" xr:uid="{00000000-0005-0000-0000-000034B00000}"/>
    <cellStyle name="Texto de Aviso 3" xfId="2705" xr:uid="{00000000-0005-0000-0000-000035B00000}"/>
    <cellStyle name="Texto de Aviso 4" xfId="3199" xr:uid="{00000000-0005-0000-0000-000036B00000}"/>
    <cellStyle name="Texto de Aviso 5" xfId="18435" xr:uid="{00000000-0005-0000-0000-000037B00000}"/>
    <cellStyle name="Texto de Aviso 6" xfId="18436" xr:uid="{00000000-0005-0000-0000-000038B00000}"/>
    <cellStyle name="Texto de Aviso 7" xfId="18437" xr:uid="{00000000-0005-0000-0000-000039B00000}"/>
    <cellStyle name="Texto de Aviso 8" xfId="27548" xr:uid="{00000000-0005-0000-0000-00003AB00000}"/>
    <cellStyle name="Texto de Aviso 9" xfId="2703" xr:uid="{00000000-0005-0000-0000-00003BB00000}"/>
    <cellStyle name="Texto Explicativo 2" xfId="2707" xr:uid="{00000000-0005-0000-0000-00003CB00000}"/>
    <cellStyle name="Texto Explicativo 2 2" xfId="23338" xr:uid="{00000000-0005-0000-0000-00003DB00000}"/>
    <cellStyle name="Texto Explicativo 3" xfId="2708" xr:uid="{00000000-0005-0000-0000-00003EB00000}"/>
    <cellStyle name="Texto Explicativo 4" xfId="3200" xr:uid="{00000000-0005-0000-0000-00003FB00000}"/>
    <cellStyle name="Texto Explicativo 5" xfId="18438" xr:uid="{00000000-0005-0000-0000-000040B00000}"/>
    <cellStyle name="Texto Explicativo 6" xfId="18439" xr:uid="{00000000-0005-0000-0000-000041B00000}"/>
    <cellStyle name="Texto Explicativo 7" xfId="18440" xr:uid="{00000000-0005-0000-0000-000042B00000}"/>
    <cellStyle name="Texto Explicativo 8" xfId="27549" xr:uid="{00000000-0005-0000-0000-000043B00000}"/>
    <cellStyle name="Texto Explicativo 9" xfId="2706" xr:uid="{00000000-0005-0000-0000-000044B00000}"/>
    <cellStyle name="Title" xfId="18441" xr:uid="{00000000-0005-0000-0000-000045B00000}"/>
    <cellStyle name="Title 2" xfId="41850" xr:uid="{00000000-0005-0000-0000-000046B00000}"/>
    <cellStyle name="Título 1 1" xfId="2710" xr:uid="{00000000-0005-0000-0000-000047B00000}"/>
    <cellStyle name="Título 1 1 1" xfId="2711" xr:uid="{00000000-0005-0000-0000-000048B00000}"/>
    <cellStyle name="Título 1 1 1 2" xfId="41851" xr:uid="{00000000-0005-0000-0000-000049B00000}"/>
    <cellStyle name="Título 1 1 10" xfId="2712" xr:uid="{00000000-0005-0000-0000-00004AB00000}"/>
    <cellStyle name="Título 1 1 10 2" xfId="18442" xr:uid="{00000000-0005-0000-0000-00004BB00000}"/>
    <cellStyle name="Título 1 1 100" xfId="18443" xr:uid="{00000000-0005-0000-0000-00004CB00000}"/>
    <cellStyle name="Título 1 1 100 2" xfId="18444" xr:uid="{00000000-0005-0000-0000-00004DB00000}"/>
    <cellStyle name="Título 1 1 101" xfId="18445" xr:uid="{00000000-0005-0000-0000-00004EB00000}"/>
    <cellStyle name="Título 1 1 101 2" xfId="18446" xr:uid="{00000000-0005-0000-0000-00004FB00000}"/>
    <cellStyle name="Título 1 1 102" xfId="18447" xr:uid="{00000000-0005-0000-0000-000050B00000}"/>
    <cellStyle name="Título 1 1 102 2" xfId="18448" xr:uid="{00000000-0005-0000-0000-000051B00000}"/>
    <cellStyle name="Título 1 1 103" xfId="18449" xr:uid="{00000000-0005-0000-0000-000052B00000}"/>
    <cellStyle name="Título 1 1 103 2" xfId="18450" xr:uid="{00000000-0005-0000-0000-000053B00000}"/>
    <cellStyle name="Título 1 1 104" xfId="18451" xr:uid="{00000000-0005-0000-0000-000054B00000}"/>
    <cellStyle name="Título 1 1 104 2" xfId="18452" xr:uid="{00000000-0005-0000-0000-000055B00000}"/>
    <cellStyle name="Título 1 1 105" xfId="18453" xr:uid="{00000000-0005-0000-0000-000056B00000}"/>
    <cellStyle name="Título 1 1 105 2" xfId="18454" xr:uid="{00000000-0005-0000-0000-000057B00000}"/>
    <cellStyle name="Título 1 1 106" xfId="18455" xr:uid="{00000000-0005-0000-0000-000058B00000}"/>
    <cellStyle name="Título 1 1 106 2" xfId="18456" xr:uid="{00000000-0005-0000-0000-000059B00000}"/>
    <cellStyle name="Título 1 1 107" xfId="18457" xr:uid="{00000000-0005-0000-0000-00005AB00000}"/>
    <cellStyle name="Título 1 1 107 2" xfId="18458" xr:uid="{00000000-0005-0000-0000-00005BB00000}"/>
    <cellStyle name="Título 1 1 108" xfId="18459" xr:uid="{00000000-0005-0000-0000-00005CB00000}"/>
    <cellStyle name="Título 1 1 108 2" xfId="18460" xr:uid="{00000000-0005-0000-0000-00005DB00000}"/>
    <cellStyle name="Título 1 1 109" xfId="18461" xr:uid="{00000000-0005-0000-0000-00005EB00000}"/>
    <cellStyle name="Título 1 1 109 2" xfId="18462" xr:uid="{00000000-0005-0000-0000-00005FB00000}"/>
    <cellStyle name="Título 1 1 11" xfId="2713" xr:uid="{00000000-0005-0000-0000-000060B00000}"/>
    <cellStyle name="Título 1 1 11 2" xfId="18463" xr:uid="{00000000-0005-0000-0000-000061B00000}"/>
    <cellStyle name="Título 1 1 110" xfId="18464" xr:uid="{00000000-0005-0000-0000-000062B00000}"/>
    <cellStyle name="Título 1 1 110 2" xfId="18465" xr:uid="{00000000-0005-0000-0000-000063B00000}"/>
    <cellStyle name="Título 1 1 111" xfId="18466" xr:uid="{00000000-0005-0000-0000-000064B00000}"/>
    <cellStyle name="Título 1 1 111 2" xfId="18467" xr:uid="{00000000-0005-0000-0000-000065B00000}"/>
    <cellStyle name="Título 1 1 112" xfId="18468" xr:uid="{00000000-0005-0000-0000-000066B00000}"/>
    <cellStyle name="Título 1 1 112 2" xfId="18469" xr:uid="{00000000-0005-0000-0000-000067B00000}"/>
    <cellStyle name="Título 1 1 113" xfId="18470" xr:uid="{00000000-0005-0000-0000-000068B00000}"/>
    <cellStyle name="Título 1 1 113 2" xfId="18471" xr:uid="{00000000-0005-0000-0000-000069B00000}"/>
    <cellStyle name="Título 1 1 114" xfId="18472" xr:uid="{00000000-0005-0000-0000-00006AB00000}"/>
    <cellStyle name="Título 1 1 114 2" xfId="18473" xr:uid="{00000000-0005-0000-0000-00006BB00000}"/>
    <cellStyle name="Título 1 1 115" xfId="18474" xr:uid="{00000000-0005-0000-0000-00006CB00000}"/>
    <cellStyle name="Título 1 1 115 2" xfId="18475" xr:uid="{00000000-0005-0000-0000-00006DB00000}"/>
    <cellStyle name="Título 1 1 116" xfId="18476" xr:uid="{00000000-0005-0000-0000-00006EB00000}"/>
    <cellStyle name="Título 1 1 116 2" xfId="18477" xr:uid="{00000000-0005-0000-0000-00006FB00000}"/>
    <cellStyle name="Título 1 1 117" xfId="18478" xr:uid="{00000000-0005-0000-0000-000070B00000}"/>
    <cellStyle name="Título 1 1 117 2" xfId="18479" xr:uid="{00000000-0005-0000-0000-000071B00000}"/>
    <cellStyle name="Título 1 1 118" xfId="18480" xr:uid="{00000000-0005-0000-0000-000072B00000}"/>
    <cellStyle name="Título 1 1 118 2" xfId="18481" xr:uid="{00000000-0005-0000-0000-000073B00000}"/>
    <cellStyle name="Título 1 1 119" xfId="18482" xr:uid="{00000000-0005-0000-0000-000074B00000}"/>
    <cellStyle name="Título 1 1 119 2" xfId="18483" xr:uid="{00000000-0005-0000-0000-000075B00000}"/>
    <cellStyle name="Título 1 1 12" xfId="2714" xr:uid="{00000000-0005-0000-0000-000076B00000}"/>
    <cellStyle name="Título 1 1 12 2" xfId="18484" xr:uid="{00000000-0005-0000-0000-000077B00000}"/>
    <cellStyle name="Título 1 1 120" xfId="18485" xr:uid="{00000000-0005-0000-0000-000078B00000}"/>
    <cellStyle name="Título 1 1 120 2" xfId="18486" xr:uid="{00000000-0005-0000-0000-000079B00000}"/>
    <cellStyle name="Título 1 1 121" xfId="18487" xr:uid="{00000000-0005-0000-0000-00007AB00000}"/>
    <cellStyle name="Título 1 1 121 2" xfId="18488" xr:uid="{00000000-0005-0000-0000-00007BB00000}"/>
    <cellStyle name="Título 1 1 122" xfId="18489" xr:uid="{00000000-0005-0000-0000-00007CB00000}"/>
    <cellStyle name="Título 1 1 122 2" xfId="18490" xr:uid="{00000000-0005-0000-0000-00007DB00000}"/>
    <cellStyle name="Título 1 1 123" xfId="18491" xr:uid="{00000000-0005-0000-0000-00007EB00000}"/>
    <cellStyle name="Título 1 1 123 2" xfId="18492" xr:uid="{00000000-0005-0000-0000-00007FB00000}"/>
    <cellStyle name="Título 1 1 124" xfId="18493" xr:uid="{00000000-0005-0000-0000-000080B00000}"/>
    <cellStyle name="Título 1 1 124 2" xfId="18494" xr:uid="{00000000-0005-0000-0000-000081B00000}"/>
    <cellStyle name="Título 1 1 125" xfId="18495" xr:uid="{00000000-0005-0000-0000-000082B00000}"/>
    <cellStyle name="Título 1 1 125 2" xfId="18496" xr:uid="{00000000-0005-0000-0000-000083B00000}"/>
    <cellStyle name="Título 1 1 126" xfId="18497" xr:uid="{00000000-0005-0000-0000-000084B00000}"/>
    <cellStyle name="Título 1 1 126 2" xfId="18498" xr:uid="{00000000-0005-0000-0000-000085B00000}"/>
    <cellStyle name="Título 1 1 127" xfId="18499" xr:uid="{00000000-0005-0000-0000-000086B00000}"/>
    <cellStyle name="Título 1 1 127 2" xfId="18500" xr:uid="{00000000-0005-0000-0000-000087B00000}"/>
    <cellStyle name="Título 1 1 128" xfId="18501" xr:uid="{00000000-0005-0000-0000-000088B00000}"/>
    <cellStyle name="Título 1 1 128 2" xfId="18502" xr:uid="{00000000-0005-0000-0000-000089B00000}"/>
    <cellStyle name="Título 1 1 129" xfId="18503" xr:uid="{00000000-0005-0000-0000-00008AB00000}"/>
    <cellStyle name="Título 1 1 129 2" xfId="18504" xr:uid="{00000000-0005-0000-0000-00008BB00000}"/>
    <cellStyle name="Título 1 1 13" xfId="18505" xr:uid="{00000000-0005-0000-0000-00008CB00000}"/>
    <cellStyle name="Título 1 1 13 2" xfId="18506" xr:uid="{00000000-0005-0000-0000-00008DB00000}"/>
    <cellStyle name="Título 1 1 130" xfId="18507" xr:uid="{00000000-0005-0000-0000-00008EB00000}"/>
    <cellStyle name="Título 1 1 130 2" xfId="18508" xr:uid="{00000000-0005-0000-0000-00008FB00000}"/>
    <cellStyle name="Título 1 1 131" xfId="18509" xr:uid="{00000000-0005-0000-0000-000090B00000}"/>
    <cellStyle name="Título 1 1 131 2" xfId="18510" xr:uid="{00000000-0005-0000-0000-000091B00000}"/>
    <cellStyle name="Título 1 1 132" xfId="18511" xr:uid="{00000000-0005-0000-0000-000092B00000}"/>
    <cellStyle name="Título 1 1 132 2" xfId="18512" xr:uid="{00000000-0005-0000-0000-000093B00000}"/>
    <cellStyle name="Título 1 1 133" xfId="18513" xr:uid="{00000000-0005-0000-0000-000094B00000}"/>
    <cellStyle name="Título 1 1 133 2" xfId="18514" xr:uid="{00000000-0005-0000-0000-000095B00000}"/>
    <cellStyle name="Título 1 1 134" xfId="18515" xr:uid="{00000000-0005-0000-0000-000096B00000}"/>
    <cellStyle name="Título 1 1 134 2" xfId="18516" xr:uid="{00000000-0005-0000-0000-000097B00000}"/>
    <cellStyle name="Título 1 1 135" xfId="18517" xr:uid="{00000000-0005-0000-0000-000098B00000}"/>
    <cellStyle name="Título 1 1 135 2" xfId="18518" xr:uid="{00000000-0005-0000-0000-000099B00000}"/>
    <cellStyle name="Título 1 1 136" xfId="18519" xr:uid="{00000000-0005-0000-0000-00009AB00000}"/>
    <cellStyle name="Título 1 1 136 2" xfId="18520" xr:uid="{00000000-0005-0000-0000-00009BB00000}"/>
    <cellStyle name="Título 1 1 137" xfId="18521" xr:uid="{00000000-0005-0000-0000-00009CB00000}"/>
    <cellStyle name="Título 1 1 137 2" xfId="18522" xr:uid="{00000000-0005-0000-0000-00009DB00000}"/>
    <cellStyle name="Título 1 1 138" xfId="18523" xr:uid="{00000000-0005-0000-0000-00009EB00000}"/>
    <cellStyle name="Título 1 1 138 2" xfId="18524" xr:uid="{00000000-0005-0000-0000-00009FB00000}"/>
    <cellStyle name="Título 1 1 139" xfId="18525" xr:uid="{00000000-0005-0000-0000-0000A0B00000}"/>
    <cellStyle name="Título 1 1 139 2" xfId="18526" xr:uid="{00000000-0005-0000-0000-0000A1B00000}"/>
    <cellStyle name="Título 1 1 14" xfId="18527" xr:uid="{00000000-0005-0000-0000-0000A2B00000}"/>
    <cellStyle name="Título 1 1 14 2" xfId="18528" xr:uid="{00000000-0005-0000-0000-0000A3B00000}"/>
    <cellStyle name="Título 1 1 140" xfId="18529" xr:uid="{00000000-0005-0000-0000-0000A4B00000}"/>
    <cellStyle name="Título 1 1 140 2" xfId="18530" xr:uid="{00000000-0005-0000-0000-0000A5B00000}"/>
    <cellStyle name="Título 1 1 141" xfId="18531" xr:uid="{00000000-0005-0000-0000-0000A6B00000}"/>
    <cellStyle name="Título 1 1 141 2" xfId="18532" xr:uid="{00000000-0005-0000-0000-0000A7B00000}"/>
    <cellStyle name="Título 1 1 142" xfId="18533" xr:uid="{00000000-0005-0000-0000-0000A8B00000}"/>
    <cellStyle name="Título 1 1 142 2" xfId="18534" xr:uid="{00000000-0005-0000-0000-0000A9B00000}"/>
    <cellStyle name="Título 1 1 143" xfId="18535" xr:uid="{00000000-0005-0000-0000-0000AAB00000}"/>
    <cellStyle name="Título 1 1 143 2" xfId="18536" xr:uid="{00000000-0005-0000-0000-0000ABB00000}"/>
    <cellStyle name="Título 1 1 144" xfId="18537" xr:uid="{00000000-0005-0000-0000-0000ACB00000}"/>
    <cellStyle name="Título 1 1 144 2" xfId="18538" xr:uid="{00000000-0005-0000-0000-0000ADB00000}"/>
    <cellStyle name="Título 1 1 145" xfId="18539" xr:uid="{00000000-0005-0000-0000-0000AEB00000}"/>
    <cellStyle name="Título 1 1 145 2" xfId="18540" xr:uid="{00000000-0005-0000-0000-0000AFB00000}"/>
    <cellStyle name="Título 1 1 146" xfId="18541" xr:uid="{00000000-0005-0000-0000-0000B0B00000}"/>
    <cellStyle name="Título 1 1 146 2" xfId="18542" xr:uid="{00000000-0005-0000-0000-0000B1B00000}"/>
    <cellStyle name="Título 1 1 147" xfId="18543" xr:uid="{00000000-0005-0000-0000-0000B2B00000}"/>
    <cellStyle name="Título 1 1 147 2" xfId="18544" xr:uid="{00000000-0005-0000-0000-0000B3B00000}"/>
    <cellStyle name="Título 1 1 148" xfId="18545" xr:uid="{00000000-0005-0000-0000-0000B4B00000}"/>
    <cellStyle name="Título 1 1 148 2" xfId="18546" xr:uid="{00000000-0005-0000-0000-0000B5B00000}"/>
    <cellStyle name="Título 1 1 149" xfId="18547" xr:uid="{00000000-0005-0000-0000-0000B6B00000}"/>
    <cellStyle name="Título 1 1 149 2" xfId="18548" xr:uid="{00000000-0005-0000-0000-0000B7B00000}"/>
    <cellStyle name="Título 1 1 15" xfId="18549" xr:uid="{00000000-0005-0000-0000-0000B8B00000}"/>
    <cellStyle name="Título 1 1 15 2" xfId="18550" xr:uid="{00000000-0005-0000-0000-0000B9B00000}"/>
    <cellStyle name="Título 1 1 150" xfId="18551" xr:uid="{00000000-0005-0000-0000-0000BAB00000}"/>
    <cellStyle name="Título 1 1 150 2" xfId="18552" xr:uid="{00000000-0005-0000-0000-0000BBB00000}"/>
    <cellStyle name="Título 1 1 151" xfId="18553" xr:uid="{00000000-0005-0000-0000-0000BCB00000}"/>
    <cellStyle name="Título 1 1 151 2" xfId="18554" xr:uid="{00000000-0005-0000-0000-0000BDB00000}"/>
    <cellStyle name="Título 1 1 152" xfId="18555" xr:uid="{00000000-0005-0000-0000-0000BEB00000}"/>
    <cellStyle name="Título 1 1 152 2" xfId="18556" xr:uid="{00000000-0005-0000-0000-0000BFB00000}"/>
    <cellStyle name="Título 1 1 153" xfId="18557" xr:uid="{00000000-0005-0000-0000-0000C0B00000}"/>
    <cellStyle name="Título 1 1 153 2" xfId="18558" xr:uid="{00000000-0005-0000-0000-0000C1B00000}"/>
    <cellStyle name="Título 1 1 154" xfId="18559" xr:uid="{00000000-0005-0000-0000-0000C2B00000}"/>
    <cellStyle name="Título 1 1 154 2" xfId="18560" xr:uid="{00000000-0005-0000-0000-0000C3B00000}"/>
    <cellStyle name="Título 1 1 155" xfId="18561" xr:uid="{00000000-0005-0000-0000-0000C4B00000}"/>
    <cellStyle name="Título 1 1 155 2" xfId="18562" xr:uid="{00000000-0005-0000-0000-0000C5B00000}"/>
    <cellStyle name="Título 1 1 156" xfId="18563" xr:uid="{00000000-0005-0000-0000-0000C6B00000}"/>
    <cellStyle name="Título 1 1 156 2" xfId="18564" xr:uid="{00000000-0005-0000-0000-0000C7B00000}"/>
    <cellStyle name="Título 1 1 157" xfId="18565" xr:uid="{00000000-0005-0000-0000-0000C8B00000}"/>
    <cellStyle name="Título 1 1 157 2" xfId="18566" xr:uid="{00000000-0005-0000-0000-0000C9B00000}"/>
    <cellStyle name="Título 1 1 158" xfId="18567" xr:uid="{00000000-0005-0000-0000-0000CAB00000}"/>
    <cellStyle name="Título 1 1 158 2" xfId="18568" xr:uid="{00000000-0005-0000-0000-0000CBB00000}"/>
    <cellStyle name="Título 1 1 159" xfId="18569" xr:uid="{00000000-0005-0000-0000-0000CCB00000}"/>
    <cellStyle name="Título 1 1 159 2" xfId="18570" xr:uid="{00000000-0005-0000-0000-0000CDB00000}"/>
    <cellStyle name="Título 1 1 16" xfId="18571" xr:uid="{00000000-0005-0000-0000-0000CEB00000}"/>
    <cellStyle name="Título 1 1 16 2" xfId="18572" xr:uid="{00000000-0005-0000-0000-0000CFB00000}"/>
    <cellStyle name="Título 1 1 160" xfId="18573" xr:uid="{00000000-0005-0000-0000-0000D0B00000}"/>
    <cellStyle name="Título 1 1 160 2" xfId="18574" xr:uid="{00000000-0005-0000-0000-0000D1B00000}"/>
    <cellStyle name="Título 1 1 161" xfId="18575" xr:uid="{00000000-0005-0000-0000-0000D2B00000}"/>
    <cellStyle name="Título 1 1 161 2" xfId="18576" xr:uid="{00000000-0005-0000-0000-0000D3B00000}"/>
    <cellStyle name="Título 1 1 162" xfId="18577" xr:uid="{00000000-0005-0000-0000-0000D4B00000}"/>
    <cellStyle name="Título 1 1 162 2" xfId="18578" xr:uid="{00000000-0005-0000-0000-0000D5B00000}"/>
    <cellStyle name="Título 1 1 163" xfId="18579" xr:uid="{00000000-0005-0000-0000-0000D6B00000}"/>
    <cellStyle name="Título 1 1 163 2" xfId="18580" xr:uid="{00000000-0005-0000-0000-0000D7B00000}"/>
    <cellStyle name="Título 1 1 164" xfId="18581" xr:uid="{00000000-0005-0000-0000-0000D8B00000}"/>
    <cellStyle name="Título 1 1 164 2" xfId="18582" xr:uid="{00000000-0005-0000-0000-0000D9B00000}"/>
    <cellStyle name="Título 1 1 165" xfId="18583" xr:uid="{00000000-0005-0000-0000-0000DAB00000}"/>
    <cellStyle name="Título 1 1 165 2" xfId="18584" xr:uid="{00000000-0005-0000-0000-0000DBB00000}"/>
    <cellStyle name="Título 1 1 166" xfId="18585" xr:uid="{00000000-0005-0000-0000-0000DCB00000}"/>
    <cellStyle name="Título 1 1 166 2" xfId="18586" xr:uid="{00000000-0005-0000-0000-0000DDB00000}"/>
    <cellStyle name="Título 1 1 167" xfId="18587" xr:uid="{00000000-0005-0000-0000-0000DEB00000}"/>
    <cellStyle name="Título 1 1 167 2" xfId="18588" xr:uid="{00000000-0005-0000-0000-0000DFB00000}"/>
    <cellStyle name="Título 1 1 168" xfId="18589" xr:uid="{00000000-0005-0000-0000-0000E0B00000}"/>
    <cellStyle name="Título 1 1 168 2" xfId="18590" xr:uid="{00000000-0005-0000-0000-0000E1B00000}"/>
    <cellStyle name="Título 1 1 169" xfId="18591" xr:uid="{00000000-0005-0000-0000-0000E2B00000}"/>
    <cellStyle name="Título 1 1 169 2" xfId="18592" xr:uid="{00000000-0005-0000-0000-0000E3B00000}"/>
    <cellStyle name="Título 1 1 17" xfId="18593" xr:uid="{00000000-0005-0000-0000-0000E4B00000}"/>
    <cellStyle name="Título 1 1 17 2" xfId="18594" xr:uid="{00000000-0005-0000-0000-0000E5B00000}"/>
    <cellStyle name="Título 1 1 170" xfId="18595" xr:uid="{00000000-0005-0000-0000-0000E6B00000}"/>
    <cellStyle name="Título 1 1 170 2" xfId="18596" xr:uid="{00000000-0005-0000-0000-0000E7B00000}"/>
    <cellStyle name="Título 1 1 171" xfId="18597" xr:uid="{00000000-0005-0000-0000-0000E8B00000}"/>
    <cellStyle name="Título 1 1 171 2" xfId="18598" xr:uid="{00000000-0005-0000-0000-0000E9B00000}"/>
    <cellStyle name="Título 1 1 172" xfId="18599" xr:uid="{00000000-0005-0000-0000-0000EAB00000}"/>
    <cellStyle name="Título 1 1 172 2" xfId="18600" xr:uid="{00000000-0005-0000-0000-0000EBB00000}"/>
    <cellStyle name="Título 1 1 173" xfId="18601" xr:uid="{00000000-0005-0000-0000-0000ECB00000}"/>
    <cellStyle name="Título 1 1 173 2" xfId="18602" xr:uid="{00000000-0005-0000-0000-0000EDB00000}"/>
    <cellStyle name="Título 1 1 174" xfId="18603" xr:uid="{00000000-0005-0000-0000-0000EEB00000}"/>
    <cellStyle name="Título 1 1 174 2" xfId="18604" xr:uid="{00000000-0005-0000-0000-0000EFB00000}"/>
    <cellStyle name="Título 1 1 175" xfId="18605" xr:uid="{00000000-0005-0000-0000-0000F0B00000}"/>
    <cellStyle name="Título 1 1 175 2" xfId="18606" xr:uid="{00000000-0005-0000-0000-0000F1B00000}"/>
    <cellStyle name="Título 1 1 176" xfId="18607" xr:uid="{00000000-0005-0000-0000-0000F2B00000}"/>
    <cellStyle name="Título 1 1 176 2" xfId="18608" xr:uid="{00000000-0005-0000-0000-0000F3B00000}"/>
    <cellStyle name="Título 1 1 177" xfId="18609" xr:uid="{00000000-0005-0000-0000-0000F4B00000}"/>
    <cellStyle name="Título 1 1 177 2" xfId="18610" xr:uid="{00000000-0005-0000-0000-0000F5B00000}"/>
    <cellStyle name="Título 1 1 178" xfId="18611" xr:uid="{00000000-0005-0000-0000-0000F6B00000}"/>
    <cellStyle name="Título 1 1 178 2" xfId="18612" xr:uid="{00000000-0005-0000-0000-0000F7B00000}"/>
    <cellStyle name="Título 1 1 179" xfId="18613" xr:uid="{00000000-0005-0000-0000-0000F8B00000}"/>
    <cellStyle name="Título 1 1 179 2" xfId="18614" xr:uid="{00000000-0005-0000-0000-0000F9B00000}"/>
    <cellStyle name="Título 1 1 18" xfId="18615" xr:uid="{00000000-0005-0000-0000-0000FAB00000}"/>
    <cellStyle name="Título 1 1 18 2" xfId="18616" xr:uid="{00000000-0005-0000-0000-0000FBB00000}"/>
    <cellStyle name="Título 1 1 180" xfId="18617" xr:uid="{00000000-0005-0000-0000-0000FCB00000}"/>
    <cellStyle name="Título 1 1 180 2" xfId="18618" xr:uid="{00000000-0005-0000-0000-0000FDB00000}"/>
    <cellStyle name="Título 1 1 181" xfId="18619" xr:uid="{00000000-0005-0000-0000-0000FEB00000}"/>
    <cellStyle name="Título 1 1 181 2" xfId="18620" xr:uid="{00000000-0005-0000-0000-0000FFB00000}"/>
    <cellStyle name="Título 1 1 182" xfId="18621" xr:uid="{00000000-0005-0000-0000-000000B10000}"/>
    <cellStyle name="Título 1 1 182 2" xfId="18622" xr:uid="{00000000-0005-0000-0000-000001B10000}"/>
    <cellStyle name="Título 1 1 183" xfId="18623" xr:uid="{00000000-0005-0000-0000-000002B10000}"/>
    <cellStyle name="Título 1 1 183 2" xfId="18624" xr:uid="{00000000-0005-0000-0000-000003B10000}"/>
    <cellStyle name="Título 1 1 184" xfId="18625" xr:uid="{00000000-0005-0000-0000-000004B10000}"/>
    <cellStyle name="Título 1 1 184 2" xfId="18626" xr:uid="{00000000-0005-0000-0000-000005B10000}"/>
    <cellStyle name="Título 1 1 185" xfId="18627" xr:uid="{00000000-0005-0000-0000-000006B10000}"/>
    <cellStyle name="Título 1 1 185 2" xfId="18628" xr:uid="{00000000-0005-0000-0000-000007B10000}"/>
    <cellStyle name="Título 1 1 186" xfId="18629" xr:uid="{00000000-0005-0000-0000-000008B10000}"/>
    <cellStyle name="Título 1 1 186 2" xfId="18630" xr:uid="{00000000-0005-0000-0000-000009B10000}"/>
    <cellStyle name="Título 1 1 187" xfId="18631" xr:uid="{00000000-0005-0000-0000-00000AB10000}"/>
    <cellStyle name="Título 1 1 187 2" xfId="18632" xr:uid="{00000000-0005-0000-0000-00000BB10000}"/>
    <cellStyle name="Título 1 1 188" xfId="18633" xr:uid="{00000000-0005-0000-0000-00000CB10000}"/>
    <cellStyle name="Título 1 1 188 2" xfId="18634" xr:uid="{00000000-0005-0000-0000-00000DB10000}"/>
    <cellStyle name="Título 1 1 189" xfId="18635" xr:uid="{00000000-0005-0000-0000-00000EB10000}"/>
    <cellStyle name="Título 1 1 189 2" xfId="18636" xr:uid="{00000000-0005-0000-0000-00000FB10000}"/>
    <cellStyle name="Título 1 1 19" xfId="18637" xr:uid="{00000000-0005-0000-0000-000010B10000}"/>
    <cellStyle name="Título 1 1 19 2" xfId="18638" xr:uid="{00000000-0005-0000-0000-000011B10000}"/>
    <cellStyle name="Título 1 1 190" xfId="18639" xr:uid="{00000000-0005-0000-0000-000012B10000}"/>
    <cellStyle name="Título 1 1 190 2" xfId="18640" xr:uid="{00000000-0005-0000-0000-000013B10000}"/>
    <cellStyle name="Título 1 1 191" xfId="18641" xr:uid="{00000000-0005-0000-0000-000014B10000}"/>
    <cellStyle name="Título 1 1 191 2" xfId="18642" xr:uid="{00000000-0005-0000-0000-000015B10000}"/>
    <cellStyle name="Título 1 1 192" xfId="18643" xr:uid="{00000000-0005-0000-0000-000016B10000}"/>
    <cellStyle name="Título 1 1 192 2" xfId="18644" xr:uid="{00000000-0005-0000-0000-000017B10000}"/>
    <cellStyle name="Título 1 1 193" xfId="18645" xr:uid="{00000000-0005-0000-0000-000018B10000}"/>
    <cellStyle name="Título 1 1 193 2" xfId="18646" xr:uid="{00000000-0005-0000-0000-000019B10000}"/>
    <cellStyle name="Título 1 1 194" xfId="18647" xr:uid="{00000000-0005-0000-0000-00001AB10000}"/>
    <cellStyle name="Título 1 1 194 2" xfId="18648" xr:uid="{00000000-0005-0000-0000-00001BB10000}"/>
    <cellStyle name="Título 1 1 195" xfId="18649" xr:uid="{00000000-0005-0000-0000-00001CB10000}"/>
    <cellStyle name="Título 1 1 195 2" xfId="18650" xr:uid="{00000000-0005-0000-0000-00001DB10000}"/>
    <cellStyle name="Título 1 1 196" xfId="18651" xr:uid="{00000000-0005-0000-0000-00001EB10000}"/>
    <cellStyle name="Título 1 1 196 2" xfId="18652" xr:uid="{00000000-0005-0000-0000-00001FB10000}"/>
    <cellStyle name="Título 1 1 197" xfId="18653" xr:uid="{00000000-0005-0000-0000-000020B10000}"/>
    <cellStyle name="Título 1 1 197 2" xfId="18654" xr:uid="{00000000-0005-0000-0000-000021B10000}"/>
    <cellStyle name="Título 1 1 198" xfId="18655" xr:uid="{00000000-0005-0000-0000-000022B10000}"/>
    <cellStyle name="Título 1 1 198 2" xfId="18656" xr:uid="{00000000-0005-0000-0000-000023B10000}"/>
    <cellStyle name="Título 1 1 199" xfId="18657" xr:uid="{00000000-0005-0000-0000-000024B10000}"/>
    <cellStyle name="Título 1 1 199 2" xfId="18658" xr:uid="{00000000-0005-0000-0000-000025B10000}"/>
    <cellStyle name="Título 1 1 2" xfId="2715" xr:uid="{00000000-0005-0000-0000-000026B10000}"/>
    <cellStyle name="Título 1 1 2 2" xfId="18659" xr:uid="{00000000-0005-0000-0000-000027B10000}"/>
    <cellStyle name="Título 1 1 20" xfId="18660" xr:uid="{00000000-0005-0000-0000-000028B10000}"/>
    <cellStyle name="Título 1 1 20 2" xfId="18661" xr:uid="{00000000-0005-0000-0000-000029B10000}"/>
    <cellStyle name="Título 1 1 200" xfId="18662" xr:uid="{00000000-0005-0000-0000-00002AB10000}"/>
    <cellStyle name="Título 1 1 200 2" xfId="18663" xr:uid="{00000000-0005-0000-0000-00002BB10000}"/>
    <cellStyle name="Título 1 1 201" xfId="18664" xr:uid="{00000000-0005-0000-0000-00002CB10000}"/>
    <cellStyle name="Título 1 1 201 2" xfId="18665" xr:uid="{00000000-0005-0000-0000-00002DB10000}"/>
    <cellStyle name="Título 1 1 202" xfId="18666" xr:uid="{00000000-0005-0000-0000-00002EB10000}"/>
    <cellStyle name="Título 1 1 202 2" xfId="18667" xr:uid="{00000000-0005-0000-0000-00002FB10000}"/>
    <cellStyle name="Título 1 1 203" xfId="18668" xr:uid="{00000000-0005-0000-0000-000030B10000}"/>
    <cellStyle name="Título 1 1 203 2" xfId="18669" xr:uid="{00000000-0005-0000-0000-000031B10000}"/>
    <cellStyle name="Título 1 1 204" xfId="18670" xr:uid="{00000000-0005-0000-0000-000032B10000}"/>
    <cellStyle name="Título 1 1 204 2" xfId="18671" xr:uid="{00000000-0005-0000-0000-000033B10000}"/>
    <cellStyle name="Título 1 1 205" xfId="18672" xr:uid="{00000000-0005-0000-0000-000034B10000}"/>
    <cellStyle name="Título 1 1 205 2" xfId="18673" xr:uid="{00000000-0005-0000-0000-000035B10000}"/>
    <cellStyle name="Título 1 1 206" xfId="18674" xr:uid="{00000000-0005-0000-0000-000036B10000}"/>
    <cellStyle name="Título 1 1 206 2" xfId="18675" xr:uid="{00000000-0005-0000-0000-000037B10000}"/>
    <cellStyle name="Título 1 1 207" xfId="18676" xr:uid="{00000000-0005-0000-0000-000038B10000}"/>
    <cellStyle name="Título 1 1 207 2" xfId="18677" xr:uid="{00000000-0005-0000-0000-000039B10000}"/>
    <cellStyle name="Título 1 1 208" xfId="18678" xr:uid="{00000000-0005-0000-0000-00003AB10000}"/>
    <cellStyle name="Título 1 1 208 2" xfId="18679" xr:uid="{00000000-0005-0000-0000-00003BB10000}"/>
    <cellStyle name="Título 1 1 209" xfId="18680" xr:uid="{00000000-0005-0000-0000-00003CB10000}"/>
    <cellStyle name="Título 1 1 209 2" xfId="18681" xr:uid="{00000000-0005-0000-0000-00003DB10000}"/>
    <cellStyle name="Título 1 1 21" xfId="18682" xr:uid="{00000000-0005-0000-0000-00003EB10000}"/>
    <cellStyle name="Título 1 1 21 2" xfId="18683" xr:uid="{00000000-0005-0000-0000-00003FB10000}"/>
    <cellStyle name="Título 1 1 210" xfId="18684" xr:uid="{00000000-0005-0000-0000-000040B10000}"/>
    <cellStyle name="Título 1 1 210 2" xfId="18685" xr:uid="{00000000-0005-0000-0000-000041B10000}"/>
    <cellStyle name="Título 1 1 211" xfId="18686" xr:uid="{00000000-0005-0000-0000-000042B10000}"/>
    <cellStyle name="Título 1 1 211 2" xfId="18687" xr:uid="{00000000-0005-0000-0000-000043B10000}"/>
    <cellStyle name="Título 1 1 212" xfId="18688" xr:uid="{00000000-0005-0000-0000-000044B10000}"/>
    <cellStyle name="Título 1 1 212 2" xfId="18689" xr:uid="{00000000-0005-0000-0000-000045B10000}"/>
    <cellStyle name="Título 1 1 213" xfId="18690" xr:uid="{00000000-0005-0000-0000-000046B10000}"/>
    <cellStyle name="Título 1 1 213 2" xfId="18691" xr:uid="{00000000-0005-0000-0000-000047B10000}"/>
    <cellStyle name="Título 1 1 214" xfId="18692" xr:uid="{00000000-0005-0000-0000-000048B10000}"/>
    <cellStyle name="Título 1 1 214 2" xfId="18693" xr:uid="{00000000-0005-0000-0000-000049B10000}"/>
    <cellStyle name="Título 1 1 215" xfId="18694" xr:uid="{00000000-0005-0000-0000-00004AB10000}"/>
    <cellStyle name="Título 1 1 215 2" xfId="18695" xr:uid="{00000000-0005-0000-0000-00004BB10000}"/>
    <cellStyle name="Título 1 1 216" xfId="18696" xr:uid="{00000000-0005-0000-0000-00004CB10000}"/>
    <cellStyle name="Título 1 1 216 2" xfId="18697" xr:uid="{00000000-0005-0000-0000-00004DB10000}"/>
    <cellStyle name="Título 1 1 217" xfId="18698" xr:uid="{00000000-0005-0000-0000-00004EB10000}"/>
    <cellStyle name="Título 1 1 217 2" xfId="18699" xr:uid="{00000000-0005-0000-0000-00004FB10000}"/>
    <cellStyle name="Título 1 1 218" xfId="18700" xr:uid="{00000000-0005-0000-0000-000050B10000}"/>
    <cellStyle name="Título 1 1 218 2" xfId="18701" xr:uid="{00000000-0005-0000-0000-000051B10000}"/>
    <cellStyle name="Título 1 1 219" xfId="18702" xr:uid="{00000000-0005-0000-0000-000052B10000}"/>
    <cellStyle name="Título 1 1 219 2" xfId="18703" xr:uid="{00000000-0005-0000-0000-000053B10000}"/>
    <cellStyle name="Título 1 1 22" xfId="18704" xr:uid="{00000000-0005-0000-0000-000054B10000}"/>
    <cellStyle name="Título 1 1 22 2" xfId="18705" xr:uid="{00000000-0005-0000-0000-000055B10000}"/>
    <cellStyle name="Título 1 1 220" xfId="18706" xr:uid="{00000000-0005-0000-0000-000056B10000}"/>
    <cellStyle name="Título 1 1 220 2" xfId="18707" xr:uid="{00000000-0005-0000-0000-000057B10000}"/>
    <cellStyle name="Título 1 1 221" xfId="18708" xr:uid="{00000000-0005-0000-0000-000058B10000}"/>
    <cellStyle name="Título 1 1 221 2" xfId="18709" xr:uid="{00000000-0005-0000-0000-000059B10000}"/>
    <cellStyle name="Título 1 1 222" xfId="18710" xr:uid="{00000000-0005-0000-0000-00005AB10000}"/>
    <cellStyle name="Título 1 1 222 2" xfId="18711" xr:uid="{00000000-0005-0000-0000-00005BB10000}"/>
    <cellStyle name="Título 1 1 223" xfId="18712" xr:uid="{00000000-0005-0000-0000-00005CB10000}"/>
    <cellStyle name="Título 1 1 223 2" xfId="18713" xr:uid="{00000000-0005-0000-0000-00005DB10000}"/>
    <cellStyle name="Título 1 1 224" xfId="18714" xr:uid="{00000000-0005-0000-0000-00005EB10000}"/>
    <cellStyle name="Título 1 1 224 2" xfId="18715" xr:uid="{00000000-0005-0000-0000-00005FB10000}"/>
    <cellStyle name="Título 1 1 225" xfId="18716" xr:uid="{00000000-0005-0000-0000-000060B10000}"/>
    <cellStyle name="Título 1 1 225 2" xfId="18717" xr:uid="{00000000-0005-0000-0000-000061B10000}"/>
    <cellStyle name="Título 1 1 226" xfId="18718" xr:uid="{00000000-0005-0000-0000-000062B10000}"/>
    <cellStyle name="Título 1 1 226 2" xfId="18719" xr:uid="{00000000-0005-0000-0000-000063B10000}"/>
    <cellStyle name="Título 1 1 227" xfId="18720" xr:uid="{00000000-0005-0000-0000-000064B10000}"/>
    <cellStyle name="Título 1 1 227 2" xfId="18721" xr:uid="{00000000-0005-0000-0000-000065B10000}"/>
    <cellStyle name="Título 1 1 228" xfId="18722" xr:uid="{00000000-0005-0000-0000-000066B10000}"/>
    <cellStyle name="Título 1 1 228 2" xfId="18723" xr:uid="{00000000-0005-0000-0000-000067B10000}"/>
    <cellStyle name="Título 1 1 229" xfId="18724" xr:uid="{00000000-0005-0000-0000-000068B10000}"/>
    <cellStyle name="Título 1 1 229 2" xfId="18725" xr:uid="{00000000-0005-0000-0000-000069B10000}"/>
    <cellStyle name="Título 1 1 23" xfId="18726" xr:uid="{00000000-0005-0000-0000-00006AB10000}"/>
    <cellStyle name="Título 1 1 23 2" xfId="18727" xr:uid="{00000000-0005-0000-0000-00006BB10000}"/>
    <cellStyle name="Título 1 1 230" xfId="18728" xr:uid="{00000000-0005-0000-0000-00006CB10000}"/>
    <cellStyle name="Título 1 1 230 2" xfId="18729" xr:uid="{00000000-0005-0000-0000-00006DB10000}"/>
    <cellStyle name="Título 1 1 231" xfId="18730" xr:uid="{00000000-0005-0000-0000-00006EB10000}"/>
    <cellStyle name="Título 1 1 231 2" xfId="18731" xr:uid="{00000000-0005-0000-0000-00006FB10000}"/>
    <cellStyle name="Título 1 1 232" xfId="18732" xr:uid="{00000000-0005-0000-0000-000070B10000}"/>
    <cellStyle name="Título 1 1 232 2" xfId="18733" xr:uid="{00000000-0005-0000-0000-000071B10000}"/>
    <cellStyle name="Título 1 1 233" xfId="18734" xr:uid="{00000000-0005-0000-0000-000072B10000}"/>
    <cellStyle name="Título 1 1 233 2" xfId="18735" xr:uid="{00000000-0005-0000-0000-000073B10000}"/>
    <cellStyle name="Título 1 1 234" xfId="18736" xr:uid="{00000000-0005-0000-0000-000074B10000}"/>
    <cellStyle name="Título 1 1 234 2" xfId="18737" xr:uid="{00000000-0005-0000-0000-000075B10000}"/>
    <cellStyle name="Título 1 1 235" xfId="18738" xr:uid="{00000000-0005-0000-0000-000076B10000}"/>
    <cellStyle name="Título 1 1 235 2" xfId="18739" xr:uid="{00000000-0005-0000-0000-000077B10000}"/>
    <cellStyle name="Título 1 1 236" xfId="18740" xr:uid="{00000000-0005-0000-0000-000078B10000}"/>
    <cellStyle name="Título 1 1 236 2" xfId="18741" xr:uid="{00000000-0005-0000-0000-000079B10000}"/>
    <cellStyle name="Título 1 1 237" xfId="18742" xr:uid="{00000000-0005-0000-0000-00007AB10000}"/>
    <cellStyle name="Título 1 1 237 2" xfId="18743" xr:uid="{00000000-0005-0000-0000-00007BB10000}"/>
    <cellStyle name="Título 1 1 238" xfId="18744" xr:uid="{00000000-0005-0000-0000-00007CB10000}"/>
    <cellStyle name="Título 1 1 238 2" xfId="18745" xr:uid="{00000000-0005-0000-0000-00007DB10000}"/>
    <cellStyle name="Título 1 1 239" xfId="18746" xr:uid="{00000000-0005-0000-0000-00007EB10000}"/>
    <cellStyle name="Título 1 1 239 2" xfId="18747" xr:uid="{00000000-0005-0000-0000-00007FB10000}"/>
    <cellStyle name="Título 1 1 24" xfId="18748" xr:uid="{00000000-0005-0000-0000-000080B10000}"/>
    <cellStyle name="Título 1 1 24 2" xfId="18749" xr:uid="{00000000-0005-0000-0000-000081B10000}"/>
    <cellStyle name="Título 1 1 240" xfId="18750" xr:uid="{00000000-0005-0000-0000-000082B10000}"/>
    <cellStyle name="Título 1 1 240 2" xfId="18751" xr:uid="{00000000-0005-0000-0000-000083B10000}"/>
    <cellStyle name="Título 1 1 241" xfId="18752" xr:uid="{00000000-0005-0000-0000-000084B10000}"/>
    <cellStyle name="Título 1 1 241 2" xfId="18753" xr:uid="{00000000-0005-0000-0000-000085B10000}"/>
    <cellStyle name="Título 1 1 242" xfId="18754" xr:uid="{00000000-0005-0000-0000-000086B10000}"/>
    <cellStyle name="Título 1 1 242 2" xfId="18755" xr:uid="{00000000-0005-0000-0000-000087B10000}"/>
    <cellStyle name="Título 1 1 243" xfId="18756" xr:uid="{00000000-0005-0000-0000-000088B10000}"/>
    <cellStyle name="Título 1 1 243 2" xfId="18757" xr:uid="{00000000-0005-0000-0000-000089B10000}"/>
    <cellStyle name="Título 1 1 244" xfId="18758" xr:uid="{00000000-0005-0000-0000-00008AB10000}"/>
    <cellStyle name="Título 1 1 244 2" xfId="18759" xr:uid="{00000000-0005-0000-0000-00008BB10000}"/>
    <cellStyle name="Título 1 1 245" xfId="18760" xr:uid="{00000000-0005-0000-0000-00008CB10000}"/>
    <cellStyle name="Título 1 1 245 2" xfId="18761" xr:uid="{00000000-0005-0000-0000-00008DB10000}"/>
    <cellStyle name="Título 1 1 246" xfId="18762" xr:uid="{00000000-0005-0000-0000-00008EB10000}"/>
    <cellStyle name="Título 1 1 246 2" xfId="18763" xr:uid="{00000000-0005-0000-0000-00008FB10000}"/>
    <cellStyle name="Título 1 1 247" xfId="18764" xr:uid="{00000000-0005-0000-0000-000090B10000}"/>
    <cellStyle name="Título 1 1 247 2" xfId="18765" xr:uid="{00000000-0005-0000-0000-000091B10000}"/>
    <cellStyle name="Título 1 1 248" xfId="18766" xr:uid="{00000000-0005-0000-0000-000092B10000}"/>
    <cellStyle name="Título 1 1 248 2" xfId="18767" xr:uid="{00000000-0005-0000-0000-000093B10000}"/>
    <cellStyle name="Título 1 1 249" xfId="18768" xr:uid="{00000000-0005-0000-0000-000094B10000}"/>
    <cellStyle name="Título 1 1 249 2" xfId="18769" xr:uid="{00000000-0005-0000-0000-000095B10000}"/>
    <cellStyle name="Título 1 1 25" xfId="18770" xr:uid="{00000000-0005-0000-0000-000096B10000}"/>
    <cellStyle name="Título 1 1 25 2" xfId="18771" xr:uid="{00000000-0005-0000-0000-000097B10000}"/>
    <cellStyle name="Título 1 1 250" xfId="18772" xr:uid="{00000000-0005-0000-0000-000098B10000}"/>
    <cellStyle name="Título 1 1 250 2" xfId="18773" xr:uid="{00000000-0005-0000-0000-000099B10000}"/>
    <cellStyle name="Título 1 1 251" xfId="18774" xr:uid="{00000000-0005-0000-0000-00009AB10000}"/>
    <cellStyle name="Título 1 1 251 2" xfId="18775" xr:uid="{00000000-0005-0000-0000-00009BB10000}"/>
    <cellStyle name="Título 1 1 252" xfId="18776" xr:uid="{00000000-0005-0000-0000-00009CB10000}"/>
    <cellStyle name="Título 1 1 252 2" xfId="18777" xr:uid="{00000000-0005-0000-0000-00009DB10000}"/>
    <cellStyle name="Título 1 1 253" xfId="18778" xr:uid="{00000000-0005-0000-0000-00009EB10000}"/>
    <cellStyle name="Título 1 1 253 2" xfId="18779" xr:uid="{00000000-0005-0000-0000-00009FB10000}"/>
    <cellStyle name="Título 1 1 254" xfId="18780" xr:uid="{00000000-0005-0000-0000-0000A0B10000}"/>
    <cellStyle name="Título 1 1 254 2" xfId="18781" xr:uid="{00000000-0005-0000-0000-0000A1B10000}"/>
    <cellStyle name="Título 1 1 255" xfId="18782" xr:uid="{00000000-0005-0000-0000-0000A2B10000}"/>
    <cellStyle name="Título 1 1 255 2" xfId="18783" xr:uid="{00000000-0005-0000-0000-0000A3B10000}"/>
    <cellStyle name="Título 1 1 256" xfId="18784" xr:uid="{00000000-0005-0000-0000-0000A4B10000}"/>
    <cellStyle name="Título 1 1 26" xfId="18785" xr:uid="{00000000-0005-0000-0000-0000A5B10000}"/>
    <cellStyle name="Título 1 1 26 2" xfId="18786" xr:uid="{00000000-0005-0000-0000-0000A6B10000}"/>
    <cellStyle name="Título 1 1 27" xfId="18787" xr:uid="{00000000-0005-0000-0000-0000A7B10000}"/>
    <cellStyle name="Título 1 1 27 2" xfId="18788" xr:uid="{00000000-0005-0000-0000-0000A8B10000}"/>
    <cellStyle name="Título 1 1 28" xfId="18789" xr:uid="{00000000-0005-0000-0000-0000A9B10000}"/>
    <cellStyle name="Título 1 1 28 2" xfId="18790" xr:uid="{00000000-0005-0000-0000-0000AAB10000}"/>
    <cellStyle name="Título 1 1 29" xfId="18791" xr:uid="{00000000-0005-0000-0000-0000ABB10000}"/>
    <cellStyle name="Título 1 1 29 2" xfId="18792" xr:uid="{00000000-0005-0000-0000-0000ACB10000}"/>
    <cellStyle name="Título 1 1 3" xfId="2716" xr:uid="{00000000-0005-0000-0000-0000ADB10000}"/>
    <cellStyle name="Título 1 1 3 2" xfId="18793" xr:uid="{00000000-0005-0000-0000-0000AEB10000}"/>
    <cellStyle name="Título 1 1 30" xfId="18794" xr:uid="{00000000-0005-0000-0000-0000AFB10000}"/>
    <cellStyle name="Título 1 1 30 2" xfId="18795" xr:uid="{00000000-0005-0000-0000-0000B0B10000}"/>
    <cellStyle name="Título 1 1 31" xfId="18796" xr:uid="{00000000-0005-0000-0000-0000B1B10000}"/>
    <cellStyle name="Título 1 1 31 2" xfId="18797" xr:uid="{00000000-0005-0000-0000-0000B2B10000}"/>
    <cellStyle name="Título 1 1 32" xfId="18798" xr:uid="{00000000-0005-0000-0000-0000B3B10000}"/>
    <cellStyle name="Título 1 1 32 2" xfId="18799" xr:uid="{00000000-0005-0000-0000-0000B4B10000}"/>
    <cellStyle name="Título 1 1 33" xfId="18800" xr:uid="{00000000-0005-0000-0000-0000B5B10000}"/>
    <cellStyle name="Título 1 1 33 2" xfId="18801" xr:uid="{00000000-0005-0000-0000-0000B6B10000}"/>
    <cellStyle name="Título 1 1 34" xfId="18802" xr:uid="{00000000-0005-0000-0000-0000B7B10000}"/>
    <cellStyle name="Título 1 1 34 2" xfId="18803" xr:uid="{00000000-0005-0000-0000-0000B8B10000}"/>
    <cellStyle name="Título 1 1 35" xfId="18804" xr:uid="{00000000-0005-0000-0000-0000B9B10000}"/>
    <cellStyle name="Título 1 1 35 2" xfId="18805" xr:uid="{00000000-0005-0000-0000-0000BAB10000}"/>
    <cellStyle name="Título 1 1 36" xfId="18806" xr:uid="{00000000-0005-0000-0000-0000BBB10000}"/>
    <cellStyle name="Título 1 1 36 2" xfId="18807" xr:uid="{00000000-0005-0000-0000-0000BCB10000}"/>
    <cellStyle name="Título 1 1 37" xfId="18808" xr:uid="{00000000-0005-0000-0000-0000BDB10000}"/>
    <cellStyle name="Título 1 1 37 2" xfId="18809" xr:uid="{00000000-0005-0000-0000-0000BEB10000}"/>
    <cellStyle name="Título 1 1 38" xfId="18810" xr:uid="{00000000-0005-0000-0000-0000BFB10000}"/>
    <cellStyle name="Título 1 1 38 2" xfId="18811" xr:uid="{00000000-0005-0000-0000-0000C0B10000}"/>
    <cellStyle name="Título 1 1 39" xfId="18812" xr:uid="{00000000-0005-0000-0000-0000C1B10000}"/>
    <cellStyle name="Título 1 1 39 2" xfId="18813" xr:uid="{00000000-0005-0000-0000-0000C2B10000}"/>
    <cellStyle name="Título 1 1 4" xfId="2717" xr:uid="{00000000-0005-0000-0000-0000C3B10000}"/>
    <cellStyle name="Título 1 1 4 2" xfId="18814" xr:uid="{00000000-0005-0000-0000-0000C4B10000}"/>
    <cellStyle name="Título 1 1 40" xfId="18815" xr:uid="{00000000-0005-0000-0000-0000C5B10000}"/>
    <cellStyle name="Título 1 1 40 2" xfId="18816" xr:uid="{00000000-0005-0000-0000-0000C6B10000}"/>
    <cellStyle name="Título 1 1 41" xfId="18817" xr:uid="{00000000-0005-0000-0000-0000C7B10000}"/>
    <cellStyle name="Título 1 1 41 2" xfId="18818" xr:uid="{00000000-0005-0000-0000-0000C8B10000}"/>
    <cellStyle name="Título 1 1 42" xfId="18819" xr:uid="{00000000-0005-0000-0000-0000C9B10000}"/>
    <cellStyle name="Título 1 1 42 2" xfId="18820" xr:uid="{00000000-0005-0000-0000-0000CAB10000}"/>
    <cellStyle name="Título 1 1 43" xfId="18821" xr:uid="{00000000-0005-0000-0000-0000CBB10000}"/>
    <cellStyle name="Título 1 1 43 2" xfId="18822" xr:uid="{00000000-0005-0000-0000-0000CCB10000}"/>
    <cellStyle name="Título 1 1 44" xfId="18823" xr:uid="{00000000-0005-0000-0000-0000CDB10000}"/>
    <cellStyle name="Título 1 1 44 2" xfId="18824" xr:uid="{00000000-0005-0000-0000-0000CEB10000}"/>
    <cellStyle name="Título 1 1 45" xfId="18825" xr:uid="{00000000-0005-0000-0000-0000CFB10000}"/>
    <cellStyle name="Título 1 1 45 2" xfId="18826" xr:uid="{00000000-0005-0000-0000-0000D0B10000}"/>
    <cellStyle name="Título 1 1 46" xfId="18827" xr:uid="{00000000-0005-0000-0000-0000D1B10000}"/>
    <cellStyle name="Título 1 1 46 2" xfId="18828" xr:uid="{00000000-0005-0000-0000-0000D2B10000}"/>
    <cellStyle name="Título 1 1 47" xfId="18829" xr:uid="{00000000-0005-0000-0000-0000D3B10000}"/>
    <cellStyle name="Título 1 1 47 2" xfId="18830" xr:uid="{00000000-0005-0000-0000-0000D4B10000}"/>
    <cellStyle name="Título 1 1 48" xfId="18831" xr:uid="{00000000-0005-0000-0000-0000D5B10000}"/>
    <cellStyle name="Título 1 1 48 2" xfId="18832" xr:uid="{00000000-0005-0000-0000-0000D6B10000}"/>
    <cellStyle name="Título 1 1 49" xfId="18833" xr:uid="{00000000-0005-0000-0000-0000D7B10000}"/>
    <cellStyle name="Título 1 1 49 2" xfId="18834" xr:uid="{00000000-0005-0000-0000-0000D8B10000}"/>
    <cellStyle name="Título 1 1 5" xfId="2718" xr:uid="{00000000-0005-0000-0000-0000D9B10000}"/>
    <cellStyle name="Título 1 1 5 2" xfId="18835" xr:uid="{00000000-0005-0000-0000-0000DAB10000}"/>
    <cellStyle name="Título 1 1 50" xfId="18836" xr:uid="{00000000-0005-0000-0000-0000DBB10000}"/>
    <cellStyle name="Título 1 1 50 2" xfId="18837" xr:uid="{00000000-0005-0000-0000-0000DCB10000}"/>
    <cellStyle name="Título 1 1 51" xfId="18838" xr:uid="{00000000-0005-0000-0000-0000DDB10000}"/>
    <cellStyle name="Título 1 1 51 2" xfId="18839" xr:uid="{00000000-0005-0000-0000-0000DEB10000}"/>
    <cellStyle name="Título 1 1 52" xfId="18840" xr:uid="{00000000-0005-0000-0000-0000DFB10000}"/>
    <cellStyle name="Título 1 1 52 2" xfId="18841" xr:uid="{00000000-0005-0000-0000-0000E0B10000}"/>
    <cellStyle name="Título 1 1 53" xfId="18842" xr:uid="{00000000-0005-0000-0000-0000E1B10000}"/>
    <cellStyle name="Título 1 1 53 2" xfId="18843" xr:uid="{00000000-0005-0000-0000-0000E2B10000}"/>
    <cellStyle name="Título 1 1 54" xfId="18844" xr:uid="{00000000-0005-0000-0000-0000E3B10000}"/>
    <cellStyle name="Título 1 1 54 2" xfId="18845" xr:uid="{00000000-0005-0000-0000-0000E4B10000}"/>
    <cellStyle name="Título 1 1 55" xfId="18846" xr:uid="{00000000-0005-0000-0000-0000E5B10000}"/>
    <cellStyle name="Título 1 1 55 2" xfId="18847" xr:uid="{00000000-0005-0000-0000-0000E6B10000}"/>
    <cellStyle name="Título 1 1 56" xfId="18848" xr:uid="{00000000-0005-0000-0000-0000E7B10000}"/>
    <cellStyle name="Título 1 1 56 2" xfId="18849" xr:uid="{00000000-0005-0000-0000-0000E8B10000}"/>
    <cellStyle name="Título 1 1 57" xfId="18850" xr:uid="{00000000-0005-0000-0000-0000E9B10000}"/>
    <cellStyle name="Título 1 1 57 2" xfId="18851" xr:uid="{00000000-0005-0000-0000-0000EAB10000}"/>
    <cellStyle name="Título 1 1 58" xfId="18852" xr:uid="{00000000-0005-0000-0000-0000EBB10000}"/>
    <cellStyle name="Título 1 1 58 2" xfId="18853" xr:uid="{00000000-0005-0000-0000-0000ECB10000}"/>
    <cellStyle name="Título 1 1 59" xfId="18854" xr:uid="{00000000-0005-0000-0000-0000EDB10000}"/>
    <cellStyle name="Título 1 1 59 2" xfId="18855" xr:uid="{00000000-0005-0000-0000-0000EEB10000}"/>
    <cellStyle name="Título 1 1 6" xfId="2719" xr:uid="{00000000-0005-0000-0000-0000EFB10000}"/>
    <cellStyle name="Título 1 1 6 2" xfId="18856" xr:uid="{00000000-0005-0000-0000-0000F0B10000}"/>
    <cellStyle name="Título 1 1 60" xfId="18857" xr:uid="{00000000-0005-0000-0000-0000F1B10000}"/>
    <cellStyle name="Título 1 1 60 2" xfId="18858" xr:uid="{00000000-0005-0000-0000-0000F2B10000}"/>
    <cellStyle name="Título 1 1 61" xfId="18859" xr:uid="{00000000-0005-0000-0000-0000F3B10000}"/>
    <cellStyle name="Título 1 1 61 2" xfId="18860" xr:uid="{00000000-0005-0000-0000-0000F4B10000}"/>
    <cellStyle name="Título 1 1 62" xfId="18861" xr:uid="{00000000-0005-0000-0000-0000F5B10000}"/>
    <cellStyle name="Título 1 1 62 2" xfId="18862" xr:uid="{00000000-0005-0000-0000-0000F6B10000}"/>
    <cellStyle name="Título 1 1 63" xfId="18863" xr:uid="{00000000-0005-0000-0000-0000F7B10000}"/>
    <cellStyle name="Título 1 1 63 2" xfId="18864" xr:uid="{00000000-0005-0000-0000-0000F8B10000}"/>
    <cellStyle name="Título 1 1 64" xfId="18865" xr:uid="{00000000-0005-0000-0000-0000F9B10000}"/>
    <cellStyle name="Título 1 1 64 2" xfId="18866" xr:uid="{00000000-0005-0000-0000-0000FAB10000}"/>
    <cellStyle name="Título 1 1 65" xfId="18867" xr:uid="{00000000-0005-0000-0000-0000FBB10000}"/>
    <cellStyle name="Título 1 1 65 2" xfId="18868" xr:uid="{00000000-0005-0000-0000-0000FCB10000}"/>
    <cellStyle name="Título 1 1 66" xfId="18869" xr:uid="{00000000-0005-0000-0000-0000FDB10000}"/>
    <cellStyle name="Título 1 1 66 2" xfId="18870" xr:uid="{00000000-0005-0000-0000-0000FEB10000}"/>
    <cellStyle name="Título 1 1 67" xfId="18871" xr:uid="{00000000-0005-0000-0000-0000FFB10000}"/>
    <cellStyle name="Título 1 1 67 2" xfId="18872" xr:uid="{00000000-0005-0000-0000-000000B20000}"/>
    <cellStyle name="Título 1 1 68" xfId="18873" xr:uid="{00000000-0005-0000-0000-000001B20000}"/>
    <cellStyle name="Título 1 1 68 2" xfId="18874" xr:uid="{00000000-0005-0000-0000-000002B20000}"/>
    <cellStyle name="Título 1 1 69" xfId="18875" xr:uid="{00000000-0005-0000-0000-000003B20000}"/>
    <cellStyle name="Título 1 1 69 2" xfId="18876" xr:uid="{00000000-0005-0000-0000-000004B20000}"/>
    <cellStyle name="Título 1 1 7" xfId="2720" xr:uid="{00000000-0005-0000-0000-000005B20000}"/>
    <cellStyle name="Título 1 1 7 2" xfId="18877" xr:uid="{00000000-0005-0000-0000-000006B20000}"/>
    <cellStyle name="Título 1 1 70" xfId="18878" xr:uid="{00000000-0005-0000-0000-000007B20000}"/>
    <cellStyle name="Título 1 1 70 2" xfId="18879" xr:uid="{00000000-0005-0000-0000-000008B20000}"/>
    <cellStyle name="Título 1 1 71" xfId="18880" xr:uid="{00000000-0005-0000-0000-000009B20000}"/>
    <cellStyle name="Título 1 1 71 2" xfId="18881" xr:uid="{00000000-0005-0000-0000-00000AB20000}"/>
    <cellStyle name="Título 1 1 72" xfId="18882" xr:uid="{00000000-0005-0000-0000-00000BB20000}"/>
    <cellStyle name="Título 1 1 72 2" xfId="18883" xr:uid="{00000000-0005-0000-0000-00000CB20000}"/>
    <cellStyle name="Título 1 1 73" xfId="18884" xr:uid="{00000000-0005-0000-0000-00000DB20000}"/>
    <cellStyle name="Título 1 1 73 2" xfId="18885" xr:uid="{00000000-0005-0000-0000-00000EB20000}"/>
    <cellStyle name="Título 1 1 74" xfId="18886" xr:uid="{00000000-0005-0000-0000-00000FB20000}"/>
    <cellStyle name="Título 1 1 74 2" xfId="18887" xr:uid="{00000000-0005-0000-0000-000010B20000}"/>
    <cellStyle name="Título 1 1 75" xfId="18888" xr:uid="{00000000-0005-0000-0000-000011B20000}"/>
    <cellStyle name="Título 1 1 75 2" xfId="18889" xr:uid="{00000000-0005-0000-0000-000012B20000}"/>
    <cellStyle name="Título 1 1 76" xfId="18890" xr:uid="{00000000-0005-0000-0000-000013B20000}"/>
    <cellStyle name="Título 1 1 76 2" xfId="18891" xr:uid="{00000000-0005-0000-0000-000014B20000}"/>
    <cellStyle name="Título 1 1 77" xfId="18892" xr:uid="{00000000-0005-0000-0000-000015B20000}"/>
    <cellStyle name="Título 1 1 77 2" xfId="18893" xr:uid="{00000000-0005-0000-0000-000016B20000}"/>
    <cellStyle name="Título 1 1 78" xfId="18894" xr:uid="{00000000-0005-0000-0000-000017B20000}"/>
    <cellStyle name="Título 1 1 78 2" xfId="18895" xr:uid="{00000000-0005-0000-0000-000018B20000}"/>
    <cellStyle name="Título 1 1 79" xfId="18896" xr:uid="{00000000-0005-0000-0000-000019B20000}"/>
    <cellStyle name="Título 1 1 79 2" xfId="18897" xr:uid="{00000000-0005-0000-0000-00001AB20000}"/>
    <cellStyle name="Título 1 1 8" xfId="2721" xr:uid="{00000000-0005-0000-0000-00001BB20000}"/>
    <cellStyle name="Título 1 1 8 2" xfId="18898" xr:uid="{00000000-0005-0000-0000-00001CB20000}"/>
    <cellStyle name="Título 1 1 80" xfId="18899" xr:uid="{00000000-0005-0000-0000-00001DB20000}"/>
    <cellStyle name="Título 1 1 80 2" xfId="18900" xr:uid="{00000000-0005-0000-0000-00001EB20000}"/>
    <cellStyle name="Título 1 1 81" xfId="18901" xr:uid="{00000000-0005-0000-0000-00001FB20000}"/>
    <cellStyle name="Título 1 1 81 2" xfId="18902" xr:uid="{00000000-0005-0000-0000-000020B20000}"/>
    <cellStyle name="Título 1 1 82" xfId="18903" xr:uid="{00000000-0005-0000-0000-000021B20000}"/>
    <cellStyle name="Título 1 1 82 2" xfId="18904" xr:uid="{00000000-0005-0000-0000-000022B20000}"/>
    <cellStyle name="Título 1 1 83" xfId="18905" xr:uid="{00000000-0005-0000-0000-000023B20000}"/>
    <cellStyle name="Título 1 1 83 2" xfId="18906" xr:uid="{00000000-0005-0000-0000-000024B20000}"/>
    <cellStyle name="Título 1 1 84" xfId="18907" xr:uid="{00000000-0005-0000-0000-000025B20000}"/>
    <cellStyle name="Título 1 1 84 2" xfId="18908" xr:uid="{00000000-0005-0000-0000-000026B20000}"/>
    <cellStyle name="Título 1 1 85" xfId="18909" xr:uid="{00000000-0005-0000-0000-000027B20000}"/>
    <cellStyle name="Título 1 1 85 2" xfId="18910" xr:uid="{00000000-0005-0000-0000-000028B20000}"/>
    <cellStyle name="Título 1 1 86" xfId="18911" xr:uid="{00000000-0005-0000-0000-000029B20000}"/>
    <cellStyle name="Título 1 1 86 2" xfId="18912" xr:uid="{00000000-0005-0000-0000-00002AB20000}"/>
    <cellStyle name="Título 1 1 87" xfId="18913" xr:uid="{00000000-0005-0000-0000-00002BB20000}"/>
    <cellStyle name="Título 1 1 87 2" xfId="18914" xr:uid="{00000000-0005-0000-0000-00002CB20000}"/>
    <cellStyle name="Título 1 1 88" xfId="18915" xr:uid="{00000000-0005-0000-0000-00002DB20000}"/>
    <cellStyle name="Título 1 1 88 2" xfId="18916" xr:uid="{00000000-0005-0000-0000-00002EB20000}"/>
    <cellStyle name="Título 1 1 89" xfId="18917" xr:uid="{00000000-0005-0000-0000-00002FB20000}"/>
    <cellStyle name="Título 1 1 89 2" xfId="18918" xr:uid="{00000000-0005-0000-0000-000030B20000}"/>
    <cellStyle name="Título 1 1 9" xfId="2722" xr:uid="{00000000-0005-0000-0000-000031B20000}"/>
    <cellStyle name="Título 1 1 9 2" xfId="18919" xr:uid="{00000000-0005-0000-0000-000032B20000}"/>
    <cellStyle name="Título 1 1 90" xfId="18920" xr:uid="{00000000-0005-0000-0000-000033B20000}"/>
    <cellStyle name="Título 1 1 90 2" xfId="18921" xr:uid="{00000000-0005-0000-0000-000034B20000}"/>
    <cellStyle name="Título 1 1 91" xfId="18922" xr:uid="{00000000-0005-0000-0000-000035B20000}"/>
    <cellStyle name="Título 1 1 91 2" xfId="18923" xr:uid="{00000000-0005-0000-0000-000036B20000}"/>
    <cellStyle name="Título 1 1 92" xfId="18924" xr:uid="{00000000-0005-0000-0000-000037B20000}"/>
    <cellStyle name="Título 1 1 92 2" xfId="18925" xr:uid="{00000000-0005-0000-0000-000038B20000}"/>
    <cellStyle name="Título 1 1 93" xfId="18926" xr:uid="{00000000-0005-0000-0000-000039B20000}"/>
    <cellStyle name="Título 1 1 93 2" xfId="18927" xr:uid="{00000000-0005-0000-0000-00003AB20000}"/>
    <cellStyle name="Título 1 1 94" xfId="18928" xr:uid="{00000000-0005-0000-0000-00003BB20000}"/>
    <cellStyle name="Título 1 1 94 2" xfId="18929" xr:uid="{00000000-0005-0000-0000-00003CB20000}"/>
    <cellStyle name="Título 1 1 95" xfId="18930" xr:uid="{00000000-0005-0000-0000-00003DB20000}"/>
    <cellStyle name="Título 1 1 95 2" xfId="18931" xr:uid="{00000000-0005-0000-0000-00003EB20000}"/>
    <cellStyle name="Título 1 1 96" xfId="18932" xr:uid="{00000000-0005-0000-0000-00003FB20000}"/>
    <cellStyle name="Título 1 1 96 2" xfId="18933" xr:uid="{00000000-0005-0000-0000-000040B20000}"/>
    <cellStyle name="Título 1 1 97" xfId="18934" xr:uid="{00000000-0005-0000-0000-000041B20000}"/>
    <cellStyle name="Título 1 1 97 2" xfId="18935" xr:uid="{00000000-0005-0000-0000-000042B20000}"/>
    <cellStyle name="Título 1 1 98" xfId="18936" xr:uid="{00000000-0005-0000-0000-000043B20000}"/>
    <cellStyle name="Título 1 1 98 2" xfId="18937" xr:uid="{00000000-0005-0000-0000-000044B20000}"/>
    <cellStyle name="Título 1 1 99" xfId="18938" xr:uid="{00000000-0005-0000-0000-000045B20000}"/>
    <cellStyle name="Título 1 1 99 2" xfId="18939" xr:uid="{00000000-0005-0000-0000-000046B20000}"/>
    <cellStyle name="Título 1 1_L.I.COTAÇÃO" xfId="18940" xr:uid="{00000000-0005-0000-0000-000047B20000}"/>
    <cellStyle name="Título 1 10" xfId="27551" xr:uid="{00000000-0005-0000-0000-000048B20000}"/>
    <cellStyle name="Título 1 11" xfId="37482" xr:uid="{00000000-0005-0000-0000-000049B20000}"/>
    <cellStyle name="Título 1 12" xfId="37506" xr:uid="{00000000-0005-0000-0000-00004AB20000}"/>
    <cellStyle name="Título 1 13" xfId="37692" xr:uid="{00000000-0005-0000-0000-00004BB20000}"/>
    <cellStyle name="Título 1 14" xfId="37880" xr:uid="{00000000-0005-0000-0000-00004CB20000}"/>
    <cellStyle name="Título 1 15" xfId="37889" xr:uid="{00000000-0005-0000-0000-00004DB20000}"/>
    <cellStyle name="Título 1 16" xfId="37892" xr:uid="{00000000-0005-0000-0000-00004EB20000}"/>
    <cellStyle name="Título 1 17" xfId="37886" xr:uid="{00000000-0005-0000-0000-00004FB20000}"/>
    <cellStyle name="Título 1 18" xfId="37895" xr:uid="{00000000-0005-0000-0000-000050B20000}"/>
    <cellStyle name="Título 1 19" xfId="37885" xr:uid="{00000000-0005-0000-0000-000051B20000}"/>
    <cellStyle name="Título 1 2" xfId="150" xr:uid="{00000000-0005-0000-0000-000052B20000}"/>
    <cellStyle name="Título 1 2 2" xfId="2723" xr:uid="{00000000-0005-0000-0000-000053B20000}"/>
    <cellStyle name="Título 1 2 2 2" xfId="3201" xr:uid="{00000000-0005-0000-0000-000054B20000}"/>
    <cellStyle name="Título 1 2 2 3" xfId="3733" xr:uid="{00000000-0005-0000-0000-000055B20000}"/>
    <cellStyle name="Título 1 2 3" xfId="3202" xr:uid="{00000000-0005-0000-0000-000056B20000}"/>
    <cellStyle name="Título 1 2 4" xfId="3734" xr:uid="{00000000-0005-0000-0000-000057B20000}"/>
    <cellStyle name="Título 1 2 5" xfId="24232" xr:uid="{00000000-0005-0000-0000-000058B20000}"/>
    <cellStyle name="Título 1 2 6" xfId="38062" xr:uid="{00000000-0005-0000-0000-000059B20000}"/>
    <cellStyle name="Título 1 20" xfId="37875" xr:uid="{00000000-0005-0000-0000-00005AB20000}"/>
    <cellStyle name="Título 1 21" xfId="37900" xr:uid="{00000000-0005-0000-0000-00005BB20000}"/>
    <cellStyle name="Título 1 22" xfId="37903" xr:uid="{00000000-0005-0000-0000-00005CB20000}"/>
    <cellStyle name="Título 1 23" xfId="37888" xr:uid="{00000000-0005-0000-0000-00005DB20000}"/>
    <cellStyle name="Título 1 24" xfId="37872" xr:uid="{00000000-0005-0000-0000-00005EB20000}"/>
    <cellStyle name="Título 1 25" xfId="37909" xr:uid="{00000000-0005-0000-0000-00005FB20000}"/>
    <cellStyle name="Título 1 3" xfId="2724" xr:uid="{00000000-0005-0000-0000-000060B20000}"/>
    <cellStyle name="Título 1 3 2" xfId="2725" xr:uid="{00000000-0005-0000-0000-000061B20000}"/>
    <cellStyle name="Título 1 3 2 2" xfId="3203" xr:uid="{00000000-0005-0000-0000-000062B20000}"/>
    <cellStyle name="Título 1 3 2 3" xfId="3735" xr:uid="{00000000-0005-0000-0000-000063B20000}"/>
    <cellStyle name="Título 1 3 3" xfId="3204" xr:uid="{00000000-0005-0000-0000-000064B20000}"/>
    <cellStyle name="Título 1 3 4" xfId="3736" xr:uid="{00000000-0005-0000-0000-000065B20000}"/>
    <cellStyle name="Título 1 3 5" xfId="38063" xr:uid="{00000000-0005-0000-0000-000066B20000}"/>
    <cellStyle name="Título 1 4" xfId="2726" xr:uid="{00000000-0005-0000-0000-000067B20000}"/>
    <cellStyle name="Título 1 4 2" xfId="3205" xr:uid="{00000000-0005-0000-0000-000068B20000}"/>
    <cellStyle name="Título 1 4 3" xfId="3737" xr:uid="{00000000-0005-0000-0000-000069B20000}"/>
    <cellStyle name="Título 1 5" xfId="18941" xr:uid="{00000000-0005-0000-0000-00006AB20000}"/>
    <cellStyle name="Título 1 6" xfId="18942" xr:uid="{00000000-0005-0000-0000-00006BB20000}"/>
    <cellStyle name="Título 1 7" xfId="18943" xr:uid="{00000000-0005-0000-0000-00006CB20000}"/>
    <cellStyle name="Título 1 8" xfId="21916" xr:uid="{00000000-0005-0000-0000-00006DB20000}"/>
    <cellStyle name="Título 1 9" xfId="24237" xr:uid="{00000000-0005-0000-0000-00006EB20000}"/>
    <cellStyle name="Título 10" xfId="18944" xr:uid="{00000000-0005-0000-0000-00006FB20000}"/>
    <cellStyle name="Título 11" xfId="21913" xr:uid="{00000000-0005-0000-0000-000070B20000}"/>
    <cellStyle name="Título 12" xfId="27550" xr:uid="{00000000-0005-0000-0000-000071B20000}"/>
    <cellStyle name="Título 13" xfId="37473" xr:uid="{00000000-0005-0000-0000-000072B20000}"/>
    <cellStyle name="Título 14" xfId="37505" xr:uid="{00000000-0005-0000-0000-000073B20000}"/>
    <cellStyle name="Título 15" xfId="37691" xr:uid="{00000000-0005-0000-0000-000074B20000}"/>
    <cellStyle name="Título 16" xfId="37881" xr:uid="{00000000-0005-0000-0000-000075B20000}"/>
    <cellStyle name="Título 17" xfId="37890" xr:uid="{00000000-0005-0000-0000-000076B20000}"/>
    <cellStyle name="Título 18" xfId="37893" xr:uid="{00000000-0005-0000-0000-000077B20000}"/>
    <cellStyle name="Título 19" xfId="37887" xr:uid="{00000000-0005-0000-0000-000078B20000}"/>
    <cellStyle name="Título 2 2" xfId="147" xr:uid="{00000000-0005-0000-0000-000079B20000}"/>
    <cellStyle name="Título 2 2 2" xfId="2727" xr:uid="{00000000-0005-0000-0000-00007AB20000}"/>
    <cellStyle name="Título 2 2 2 2" xfId="3206" xr:uid="{00000000-0005-0000-0000-00007BB20000}"/>
    <cellStyle name="Título 2 2 2 3" xfId="3738" xr:uid="{00000000-0005-0000-0000-00007CB20000}"/>
    <cellStyle name="Título 2 2 3" xfId="24231" xr:uid="{00000000-0005-0000-0000-00007DB20000}"/>
    <cellStyle name="Título 2 2 4" xfId="38064" xr:uid="{00000000-0005-0000-0000-00007EB20000}"/>
    <cellStyle name="Título 2 3" xfId="2728" xr:uid="{00000000-0005-0000-0000-00007FB20000}"/>
    <cellStyle name="Título 2 3 2" xfId="2729" xr:uid="{00000000-0005-0000-0000-000080B20000}"/>
    <cellStyle name="Título 2 3 2 2" xfId="3207" xr:uid="{00000000-0005-0000-0000-000081B20000}"/>
    <cellStyle name="Título 2 3 2 3" xfId="3739" xr:uid="{00000000-0005-0000-0000-000082B20000}"/>
    <cellStyle name="Título 2 3 3" xfId="38065" xr:uid="{00000000-0005-0000-0000-000083B20000}"/>
    <cellStyle name="Título 2 4" xfId="2730" xr:uid="{00000000-0005-0000-0000-000084B20000}"/>
    <cellStyle name="Título 2 4 2" xfId="3208" xr:uid="{00000000-0005-0000-0000-000085B20000}"/>
    <cellStyle name="Título 2 4 3" xfId="3740" xr:uid="{00000000-0005-0000-0000-000086B20000}"/>
    <cellStyle name="Título 2 5" xfId="18945" xr:uid="{00000000-0005-0000-0000-000087B20000}"/>
    <cellStyle name="Título 2 6" xfId="18946" xr:uid="{00000000-0005-0000-0000-000088B20000}"/>
    <cellStyle name="Título 2 7" xfId="18947" xr:uid="{00000000-0005-0000-0000-000089B20000}"/>
    <cellStyle name="Título 2 8" xfId="22999" xr:uid="{00000000-0005-0000-0000-00008AB20000}"/>
    <cellStyle name="Título 2 9" xfId="27552" xr:uid="{00000000-0005-0000-0000-00008BB20000}"/>
    <cellStyle name="Título 20" xfId="37896" xr:uid="{00000000-0005-0000-0000-00008CB20000}"/>
    <cellStyle name="Título 21" xfId="37898" xr:uid="{00000000-0005-0000-0000-00008DB20000}"/>
    <cellStyle name="Título 22" xfId="37876" xr:uid="{00000000-0005-0000-0000-00008EB20000}"/>
    <cellStyle name="Título 23" xfId="37901" xr:uid="{00000000-0005-0000-0000-00008FB20000}"/>
    <cellStyle name="Título 24" xfId="37904" xr:uid="{00000000-0005-0000-0000-000090B20000}"/>
    <cellStyle name="Título 25" xfId="37906" xr:uid="{00000000-0005-0000-0000-000091B20000}"/>
    <cellStyle name="Título 26" xfId="37873" xr:uid="{00000000-0005-0000-0000-000092B20000}"/>
    <cellStyle name="Título 27" xfId="37910" xr:uid="{00000000-0005-0000-0000-000093B20000}"/>
    <cellStyle name="Título 28" xfId="2709" xr:uid="{00000000-0005-0000-0000-000094B20000}"/>
    <cellStyle name="Título 3 2" xfId="2731" xr:uid="{00000000-0005-0000-0000-000095B20000}"/>
    <cellStyle name="Título 3 2 2" xfId="2732" xr:uid="{00000000-0005-0000-0000-000096B20000}"/>
    <cellStyle name="Título 3 2 2 2" xfId="3209" xr:uid="{00000000-0005-0000-0000-000097B20000}"/>
    <cellStyle name="Título 3 2 2 3" xfId="3741" xr:uid="{00000000-0005-0000-0000-000098B20000}"/>
    <cellStyle name="Título 3 2 3" xfId="24230" xr:uid="{00000000-0005-0000-0000-000099B20000}"/>
    <cellStyle name="Título 3 2 4" xfId="38066" xr:uid="{00000000-0005-0000-0000-00009AB20000}"/>
    <cellStyle name="Título 3 3" xfId="2733" xr:uid="{00000000-0005-0000-0000-00009BB20000}"/>
    <cellStyle name="Título 3 3 2" xfId="2734" xr:uid="{00000000-0005-0000-0000-00009CB20000}"/>
    <cellStyle name="Título 3 3 2 2" xfId="3210" xr:uid="{00000000-0005-0000-0000-00009DB20000}"/>
    <cellStyle name="Título 3 3 2 3" xfId="3742" xr:uid="{00000000-0005-0000-0000-00009EB20000}"/>
    <cellStyle name="Título 3 3 3" xfId="38067" xr:uid="{00000000-0005-0000-0000-00009FB20000}"/>
    <cellStyle name="Título 3 4" xfId="18948" xr:uid="{00000000-0005-0000-0000-0000A0B20000}"/>
    <cellStyle name="Título 3 5" xfId="18949" xr:uid="{00000000-0005-0000-0000-0000A1B20000}"/>
    <cellStyle name="Título 3 6" xfId="18950" xr:uid="{00000000-0005-0000-0000-0000A2B20000}"/>
    <cellStyle name="Título 3 7" xfId="18951" xr:uid="{00000000-0005-0000-0000-0000A3B20000}"/>
    <cellStyle name="Título 4 2" xfId="2735" xr:uid="{00000000-0005-0000-0000-0000A4B20000}"/>
    <cellStyle name="Título 4 2 2" xfId="2736" xr:uid="{00000000-0005-0000-0000-0000A5B20000}"/>
    <cellStyle name="Título 4 2 2 2" xfId="3211" xr:uid="{00000000-0005-0000-0000-0000A6B20000}"/>
    <cellStyle name="Título 4 2 2 3" xfId="3743" xr:uid="{00000000-0005-0000-0000-0000A7B20000}"/>
    <cellStyle name="Título 4 2 3" xfId="24219" xr:uid="{00000000-0005-0000-0000-0000A8B20000}"/>
    <cellStyle name="Título 4 2 4" xfId="38068" xr:uid="{00000000-0005-0000-0000-0000A9B20000}"/>
    <cellStyle name="Título 4 3" xfId="2737" xr:uid="{00000000-0005-0000-0000-0000AAB20000}"/>
    <cellStyle name="Título 4 3 2" xfId="2738" xr:uid="{00000000-0005-0000-0000-0000ABB20000}"/>
    <cellStyle name="Título 4 3 2 2" xfId="3212" xr:uid="{00000000-0005-0000-0000-0000ACB20000}"/>
    <cellStyle name="Título 4 3 2 3" xfId="3744" xr:uid="{00000000-0005-0000-0000-0000ADB20000}"/>
    <cellStyle name="Título 4 3 3" xfId="38069" xr:uid="{00000000-0005-0000-0000-0000AEB20000}"/>
    <cellStyle name="Título 4 4" xfId="18952" xr:uid="{00000000-0005-0000-0000-0000AFB20000}"/>
    <cellStyle name="Título 4 5" xfId="18953" xr:uid="{00000000-0005-0000-0000-0000B0B20000}"/>
    <cellStyle name="Título 4 6" xfId="18954" xr:uid="{00000000-0005-0000-0000-0000B1B20000}"/>
    <cellStyle name="Título 4 7" xfId="18955" xr:uid="{00000000-0005-0000-0000-0000B2B20000}"/>
    <cellStyle name="Título 5" xfId="2739" xr:uid="{00000000-0005-0000-0000-0000B3B20000}"/>
    <cellStyle name="Título 5 2" xfId="2740" xr:uid="{00000000-0005-0000-0000-0000B4B20000}"/>
    <cellStyle name="Título 5 2 2" xfId="3213" xr:uid="{00000000-0005-0000-0000-0000B5B20000}"/>
    <cellStyle name="Título 5 2 3" xfId="3745" xr:uid="{00000000-0005-0000-0000-0000B6B20000}"/>
    <cellStyle name="Título 5 3" xfId="25284" xr:uid="{00000000-0005-0000-0000-0000B7B20000}"/>
    <cellStyle name="Título 5 4" xfId="38070" xr:uid="{00000000-0005-0000-0000-0000B8B20000}"/>
    <cellStyle name="Título 6" xfId="3214" xr:uid="{00000000-0005-0000-0000-0000B9B20000}"/>
    <cellStyle name="Título 7" xfId="18956" xr:uid="{00000000-0005-0000-0000-0000BAB20000}"/>
    <cellStyle name="Título 8" xfId="18957" xr:uid="{00000000-0005-0000-0000-0000BBB20000}"/>
    <cellStyle name="Título 9" xfId="18958" xr:uid="{00000000-0005-0000-0000-0000BCB20000}"/>
    <cellStyle name="Titulo1" xfId="2741" xr:uid="{00000000-0005-0000-0000-0000BDB20000}"/>
    <cellStyle name="Titulo2" xfId="2742" xr:uid="{00000000-0005-0000-0000-0000BEB20000}"/>
    <cellStyle name="TITULOS" xfId="18959" xr:uid="{00000000-0005-0000-0000-0000BFB20000}"/>
    <cellStyle name="Total 10" xfId="21140" xr:uid="{00000000-0005-0000-0000-0000C0B20000}"/>
    <cellStyle name="Total 10 2" xfId="45765" xr:uid="{00000000-0005-0000-0000-0000C1B20000}"/>
    <cellStyle name="Total 11" xfId="27553" xr:uid="{00000000-0005-0000-0000-0000C2B20000}"/>
    <cellStyle name="Total 11 2" xfId="45822" xr:uid="{00000000-0005-0000-0000-0000C3B20000}"/>
    <cellStyle name="Total 12" xfId="37928" xr:uid="{00000000-0005-0000-0000-0000C4B20000}"/>
    <cellStyle name="Total 13" xfId="37915" xr:uid="{00000000-0005-0000-0000-0000C5B20000}"/>
    <cellStyle name="Total 14" xfId="38071" xr:uid="{00000000-0005-0000-0000-0000C6B20000}"/>
    <cellStyle name="Total 2" xfId="148" xr:uid="{00000000-0005-0000-0000-0000C7B20000}"/>
    <cellStyle name="Total 2 10" xfId="45881" xr:uid="{00000000-0005-0000-0000-0000C8B20000}"/>
    <cellStyle name="Total 2 11" xfId="38072" xr:uid="{00000000-0005-0000-0000-0000C9B20000}"/>
    <cellStyle name="Total 2 12" xfId="2743" xr:uid="{00000000-0005-0000-0000-0000CAB20000}"/>
    <cellStyle name="Total 2 13" xfId="46067" xr:uid="{00000000-0005-0000-0000-0000CBB20000}"/>
    <cellStyle name="Total 2 2" xfId="2744" xr:uid="{00000000-0005-0000-0000-0000CCB20000}"/>
    <cellStyle name="Total 2 2 10" xfId="38073" xr:uid="{00000000-0005-0000-0000-0000CDB20000}"/>
    <cellStyle name="Total 2 2 2" xfId="3215" xr:uid="{00000000-0005-0000-0000-0000CEB20000}"/>
    <cellStyle name="Total 2 2 2 2" xfId="20085" xr:uid="{00000000-0005-0000-0000-0000CFB20000}"/>
    <cellStyle name="Total 2 2 2 2 2" xfId="22991" xr:uid="{00000000-0005-0000-0000-0000D0B20000}"/>
    <cellStyle name="Total 2 2 2 2 2 2" xfId="33159" xr:uid="{00000000-0005-0000-0000-0000D1B20000}"/>
    <cellStyle name="Total 2 2 2 2 3" xfId="30297" xr:uid="{00000000-0005-0000-0000-0000D2B20000}"/>
    <cellStyle name="Total 2 2 2 2 4" xfId="43929" xr:uid="{00000000-0005-0000-0000-0000D3B20000}"/>
    <cellStyle name="Total 2 2 2 3" xfId="20090" xr:uid="{00000000-0005-0000-0000-0000D4B20000}"/>
    <cellStyle name="Total 2 2 2 3 2" xfId="30301" xr:uid="{00000000-0005-0000-0000-0000D5B20000}"/>
    <cellStyle name="Total 2 2 2 3 3" xfId="45816" xr:uid="{00000000-0005-0000-0000-0000D6B20000}"/>
    <cellStyle name="Total 2 2 2 4" xfId="27944" xr:uid="{00000000-0005-0000-0000-0000D7B20000}"/>
    <cellStyle name="Total 2 2 2 4 2" xfId="45866" xr:uid="{00000000-0005-0000-0000-0000D8B20000}"/>
    <cellStyle name="Total 2 2 2 5" xfId="45824" xr:uid="{00000000-0005-0000-0000-0000D9B20000}"/>
    <cellStyle name="Total 2 2 2 6" xfId="45860" xr:uid="{00000000-0005-0000-0000-0000DAB20000}"/>
    <cellStyle name="Total 2 2 2 7" xfId="45882" xr:uid="{00000000-0005-0000-0000-0000DBB20000}"/>
    <cellStyle name="Total 2 2 2 8" xfId="45828" xr:uid="{00000000-0005-0000-0000-0000DCB20000}"/>
    <cellStyle name="Total 2 2 2 9" xfId="39989" xr:uid="{00000000-0005-0000-0000-0000DDB20000}"/>
    <cellStyle name="Total 2 2 3" xfId="3746" xr:uid="{00000000-0005-0000-0000-0000DEB20000}"/>
    <cellStyle name="Total 2 2 3 2" xfId="18972" xr:uid="{00000000-0005-0000-0000-0000DFB20000}"/>
    <cellStyle name="Total 2 2 3 2 2" xfId="21926" xr:uid="{00000000-0005-0000-0000-0000E0B20000}"/>
    <cellStyle name="Total 2 2 3 2 2 2" xfId="32102" xr:uid="{00000000-0005-0000-0000-0000E1B20000}"/>
    <cellStyle name="Total 2 2 3 2 3" xfId="29209" xr:uid="{00000000-0005-0000-0000-0000E2B20000}"/>
    <cellStyle name="Total 2 2 3 3" xfId="19100" xr:uid="{00000000-0005-0000-0000-0000E3B20000}"/>
    <cellStyle name="Total 2 2 3 3 2" xfId="29336" xr:uid="{00000000-0005-0000-0000-0000E4B20000}"/>
    <cellStyle name="Total 2 2 3 4" xfId="28445" xr:uid="{00000000-0005-0000-0000-0000E5B20000}"/>
    <cellStyle name="Total 2 2 3 5" xfId="42016" xr:uid="{00000000-0005-0000-0000-0000E6B20000}"/>
    <cellStyle name="Total 2 2 4" xfId="20091" xr:uid="{00000000-0005-0000-0000-0000E7B20000}"/>
    <cellStyle name="Total 2 2 4 2" xfId="22994" xr:uid="{00000000-0005-0000-0000-0000E8B20000}"/>
    <cellStyle name="Total 2 2 4 2 2" xfId="33162" xr:uid="{00000000-0005-0000-0000-0000E9B20000}"/>
    <cellStyle name="Total 2 2 4 3" xfId="30302" xr:uid="{00000000-0005-0000-0000-0000EAB20000}"/>
    <cellStyle name="Total 2 2 4 4" xfId="45755" xr:uid="{00000000-0005-0000-0000-0000EBB20000}"/>
    <cellStyle name="Total 2 2 5" xfId="20045" xr:uid="{00000000-0005-0000-0000-0000ECB20000}"/>
    <cellStyle name="Total 2 2 5 2" xfId="30270" xr:uid="{00000000-0005-0000-0000-0000EDB20000}"/>
    <cellStyle name="Total 2 2 5 3" xfId="45778" xr:uid="{00000000-0005-0000-0000-0000EEB20000}"/>
    <cellStyle name="Total 2 2 6" xfId="27554" xr:uid="{00000000-0005-0000-0000-0000EFB20000}"/>
    <cellStyle name="Total 2 2 6 2" xfId="45780" xr:uid="{00000000-0005-0000-0000-0000F0B20000}"/>
    <cellStyle name="Total 2 2 7" xfId="37879" xr:uid="{00000000-0005-0000-0000-0000F1B20000}"/>
    <cellStyle name="Total 2 2 8" xfId="45845" xr:uid="{00000000-0005-0000-0000-0000F2B20000}"/>
    <cellStyle name="Total 2 2 9" xfId="45788" xr:uid="{00000000-0005-0000-0000-0000F3B20000}"/>
    <cellStyle name="Total 2 3" xfId="3216" xr:uid="{00000000-0005-0000-0000-0000F4B20000}"/>
    <cellStyle name="Total 2 3 2" xfId="20074" xr:uid="{00000000-0005-0000-0000-0000F5B20000}"/>
    <cellStyle name="Total 2 3 2 2" xfId="22984" xr:uid="{00000000-0005-0000-0000-0000F6B20000}"/>
    <cellStyle name="Total 2 3 3" xfId="20092" xr:uid="{00000000-0005-0000-0000-0000F7B20000}"/>
    <cellStyle name="Total 2 3 4" xfId="45834" xr:uid="{00000000-0005-0000-0000-0000F8B20000}"/>
    <cellStyle name="Total 2 3 5" xfId="45849" xr:uid="{00000000-0005-0000-0000-0000F9B20000}"/>
    <cellStyle name="Total 2 3 6" xfId="45776" xr:uid="{00000000-0005-0000-0000-0000FAB20000}"/>
    <cellStyle name="Total 2 3 7" xfId="45848" xr:uid="{00000000-0005-0000-0000-0000FBB20000}"/>
    <cellStyle name="Total 2 3 8" xfId="45760" xr:uid="{00000000-0005-0000-0000-0000FCB20000}"/>
    <cellStyle name="Total 2 3 9" xfId="39988" xr:uid="{00000000-0005-0000-0000-0000FDB20000}"/>
    <cellStyle name="Total 2 4" xfId="3747" xr:uid="{00000000-0005-0000-0000-0000FEB20000}"/>
    <cellStyle name="Total 2 4 2" xfId="20069" xr:uid="{00000000-0005-0000-0000-0000FFB20000}"/>
    <cellStyle name="Total 2 4 2 2" xfId="22980" xr:uid="{00000000-0005-0000-0000-000000B30000}"/>
    <cellStyle name="Total 2 4 3" xfId="19157" xr:uid="{00000000-0005-0000-0000-000001B30000}"/>
    <cellStyle name="Total 2 5" xfId="20078" xr:uid="{00000000-0005-0000-0000-000002B30000}"/>
    <cellStyle name="Total 2 5 2" xfId="22988" xr:uid="{00000000-0005-0000-0000-000003B30000}"/>
    <cellStyle name="Total 2 6" xfId="19099" xr:uid="{00000000-0005-0000-0000-000004B30000}"/>
    <cellStyle name="Total 2 7" xfId="23723" xr:uid="{00000000-0005-0000-0000-000005B30000}"/>
    <cellStyle name="Total 2 7 2" xfId="37474" xr:uid="{00000000-0005-0000-0000-000006B30000}"/>
    <cellStyle name="Total 2 7 3" xfId="45802" xr:uid="{00000000-0005-0000-0000-000007B30000}"/>
    <cellStyle name="Total 2 8" xfId="37501" xr:uid="{00000000-0005-0000-0000-000008B30000}"/>
    <cellStyle name="Total 2 8 2" xfId="45864" xr:uid="{00000000-0005-0000-0000-000009B30000}"/>
    <cellStyle name="Total 2 9" xfId="45758" xr:uid="{00000000-0005-0000-0000-00000AB30000}"/>
    <cellStyle name="Total 3" xfId="2745" xr:uid="{00000000-0005-0000-0000-00000BB30000}"/>
    <cellStyle name="Total 3 10" xfId="38074" xr:uid="{00000000-0005-0000-0000-00000CB30000}"/>
    <cellStyle name="Total 3 2" xfId="3217" xr:uid="{00000000-0005-0000-0000-00000DB30000}"/>
    <cellStyle name="Total 3 2 2" xfId="20050" xr:uid="{00000000-0005-0000-0000-00000EB30000}"/>
    <cellStyle name="Total 3 2 2 2" xfId="22971" xr:uid="{00000000-0005-0000-0000-00000FB30000}"/>
    <cellStyle name="Total 3 2 3" xfId="20095" xr:uid="{00000000-0005-0000-0000-000010B30000}"/>
    <cellStyle name="Total 3 2 4" xfId="45801" xr:uid="{00000000-0005-0000-0000-000011B30000}"/>
    <cellStyle name="Total 3 2 5" xfId="45753" xr:uid="{00000000-0005-0000-0000-000012B30000}"/>
    <cellStyle name="Total 3 2 6" xfId="45880" xr:uid="{00000000-0005-0000-0000-000013B30000}"/>
    <cellStyle name="Total 3 2 7" xfId="41874" xr:uid="{00000000-0005-0000-0000-000014B30000}"/>
    <cellStyle name="Total 3 2 8" xfId="45883" xr:uid="{00000000-0005-0000-0000-000015B30000}"/>
    <cellStyle name="Total 3 2 9" xfId="39990" xr:uid="{00000000-0005-0000-0000-000016B30000}"/>
    <cellStyle name="Total 3 3" xfId="3748" xr:uid="{00000000-0005-0000-0000-000017B30000}"/>
    <cellStyle name="Total 3 3 2" xfId="20040" xr:uid="{00000000-0005-0000-0000-000018B30000}"/>
    <cellStyle name="Total 3 3 2 2" xfId="22966" xr:uid="{00000000-0005-0000-0000-000019B30000}"/>
    <cellStyle name="Total 3 3 3" xfId="20062" xr:uid="{00000000-0005-0000-0000-00001AB30000}"/>
    <cellStyle name="Total 3 4" xfId="19153" xr:uid="{00000000-0005-0000-0000-00001BB30000}"/>
    <cellStyle name="Total 3 4 2" xfId="22092" xr:uid="{00000000-0005-0000-0000-00001CB30000}"/>
    <cellStyle name="Total 3 5" xfId="19156" xr:uid="{00000000-0005-0000-0000-00001DB30000}"/>
    <cellStyle name="Total 3 6" xfId="45855" xr:uid="{00000000-0005-0000-0000-00001EB30000}"/>
    <cellStyle name="Total 3 7" xfId="41988" xr:uid="{00000000-0005-0000-0000-00001FB30000}"/>
    <cellStyle name="Total 3 8" xfId="45825" xr:uid="{00000000-0005-0000-0000-000020B30000}"/>
    <cellStyle name="Total 3 9" xfId="45874" xr:uid="{00000000-0005-0000-0000-000021B30000}"/>
    <cellStyle name="Total 4" xfId="3218" xr:uid="{00000000-0005-0000-0000-000022B30000}"/>
    <cellStyle name="Total 4 2" xfId="3749" xr:uid="{00000000-0005-0000-0000-000023B30000}"/>
    <cellStyle name="Total 4 2 2" xfId="20038" xr:uid="{00000000-0005-0000-0000-000024B30000}"/>
    <cellStyle name="Total 4 2 2 2" xfId="22965" xr:uid="{00000000-0005-0000-0000-000025B30000}"/>
    <cellStyle name="Total 4 2 2 2 2" xfId="33139" xr:uid="{00000000-0005-0000-0000-000026B30000}"/>
    <cellStyle name="Total 4 2 2 3" xfId="30265" xr:uid="{00000000-0005-0000-0000-000027B30000}"/>
    <cellStyle name="Total 4 2 3" xfId="20053" xr:uid="{00000000-0005-0000-0000-000028B30000}"/>
    <cellStyle name="Total 4 2 3 2" xfId="30274" xr:uid="{00000000-0005-0000-0000-000029B30000}"/>
    <cellStyle name="Total 4 2 4" xfId="28446" xr:uid="{00000000-0005-0000-0000-00002AB30000}"/>
    <cellStyle name="Total 4 2 5" xfId="43928" xr:uid="{00000000-0005-0000-0000-00002BB30000}"/>
    <cellStyle name="Total 4 3" xfId="19094" xr:uid="{00000000-0005-0000-0000-00002CB30000}"/>
    <cellStyle name="Total 4 3 2" xfId="22041" xr:uid="{00000000-0005-0000-0000-00002DB30000}"/>
    <cellStyle name="Total 4 3 2 2" xfId="32217" xr:uid="{00000000-0005-0000-0000-00002EB30000}"/>
    <cellStyle name="Total 4 3 3" xfId="29331" xr:uid="{00000000-0005-0000-0000-00002FB30000}"/>
    <cellStyle name="Total 4 3 4" xfId="45815" xr:uid="{00000000-0005-0000-0000-000030B30000}"/>
    <cellStyle name="Total 4 4" xfId="20096" xr:uid="{00000000-0005-0000-0000-000031B30000}"/>
    <cellStyle name="Total 4 4 2" xfId="30305" xr:uid="{00000000-0005-0000-0000-000032B30000}"/>
    <cellStyle name="Total 4 4 3" xfId="45782" xr:uid="{00000000-0005-0000-0000-000033B30000}"/>
    <cellStyle name="Total 4 5" xfId="27945" xr:uid="{00000000-0005-0000-0000-000034B30000}"/>
    <cellStyle name="Total 4 5 2" xfId="42007" xr:uid="{00000000-0005-0000-0000-000035B30000}"/>
    <cellStyle name="Total 4 6" xfId="45877" xr:uid="{00000000-0005-0000-0000-000036B30000}"/>
    <cellStyle name="Total 4 7" xfId="45871" xr:uid="{00000000-0005-0000-0000-000037B30000}"/>
    <cellStyle name="Total 4 8" xfId="45767" xr:uid="{00000000-0005-0000-0000-000038B30000}"/>
    <cellStyle name="Total 4 9" xfId="39987" xr:uid="{00000000-0005-0000-0000-000039B30000}"/>
    <cellStyle name="Total 5" xfId="3219" xr:uid="{00000000-0005-0000-0000-00003AB30000}"/>
    <cellStyle name="Total 5 2" xfId="20064" xr:uid="{00000000-0005-0000-0000-00003BB30000}"/>
    <cellStyle name="Total 5 2 2" xfId="22977" xr:uid="{00000000-0005-0000-0000-00003CB30000}"/>
    <cellStyle name="Total 5 2 2 2" xfId="33149" xr:uid="{00000000-0005-0000-0000-00003DB30000}"/>
    <cellStyle name="Total 5 2 3" xfId="30284" xr:uid="{00000000-0005-0000-0000-00003EB30000}"/>
    <cellStyle name="Total 5 3" xfId="19150" xr:uid="{00000000-0005-0000-0000-00003FB30000}"/>
    <cellStyle name="Total 5 3 2" xfId="29386" xr:uid="{00000000-0005-0000-0000-000040B30000}"/>
    <cellStyle name="Total 5 4" xfId="27946" xr:uid="{00000000-0005-0000-0000-000041B30000}"/>
    <cellStyle name="Total 5 5" xfId="42015" xr:uid="{00000000-0005-0000-0000-000042B30000}"/>
    <cellStyle name="Total 6" xfId="3750" xr:uid="{00000000-0005-0000-0000-000043B30000}"/>
    <cellStyle name="Total 6 2" xfId="20049" xr:uid="{00000000-0005-0000-0000-000044B30000}"/>
    <cellStyle name="Total 6 2 2" xfId="22970" xr:uid="{00000000-0005-0000-0000-000045B30000}"/>
    <cellStyle name="Total 6 2 2 2" xfId="33143" xr:uid="{00000000-0005-0000-0000-000046B30000}"/>
    <cellStyle name="Total 6 2 3" xfId="30271" xr:uid="{00000000-0005-0000-0000-000047B30000}"/>
    <cellStyle name="Total 6 3" xfId="19093" xr:uid="{00000000-0005-0000-0000-000048B30000}"/>
    <cellStyle name="Total 6 3 2" xfId="29330" xr:uid="{00000000-0005-0000-0000-000049B30000}"/>
    <cellStyle name="Total 6 4" xfId="28447" xr:uid="{00000000-0005-0000-0000-00004AB30000}"/>
    <cellStyle name="Total 6 5" xfId="45754" xr:uid="{00000000-0005-0000-0000-00004BB30000}"/>
    <cellStyle name="Total 7" xfId="18960" xr:uid="{00000000-0005-0000-0000-00004CB30000}"/>
    <cellStyle name="Total 7 2" xfId="45793" xr:uid="{00000000-0005-0000-0000-00004DB30000}"/>
    <cellStyle name="Total 8" xfId="20036" xr:uid="{00000000-0005-0000-0000-00004EB30000}"/>
    <cellStyle name="Total 8 2" xfId="22963" xr:uid="{00000000-0005-0000-0000-00004FB30000}"/>
    <cellStyle name="Total 8 2 2" xfId="33138" xr:uid="{00000000-0005-0000-0000-000050B30000}"/>
    <cellStyle name="Total 8 3" xfId="30264" xr:uid="{00000000-0005-0000-0000-000051B30000}"/>
    <cellStyle name="Total 8 4" xfId="45799" xr:uid="{00000000-0005-0000-0000-000052B30000}"/>
    <cellStyle name="Total 9" xfId="19095" xr:uid="{00000000-0005-0000-0000-000053B30000}"/>
    <cellStyle name="Total 9 2" xfId="29332" xr:uid="{00000000-0005-0000-0000-000054B30000}"/>
    <cellStyle name="Total 9 3" xfId="45818" xr:uid="{00000000-0005-0000-0000-000055B30000}"/>
    <cellStyle name="Überschrift" xfId="18961" xr:uid="{00000000-0005-0000-0000-000056B30000}"/>
    <cellStyle name="Überschrift 2" xfId="18962" xr:uid="{00000000-0005-0000-0000-000057B30000}"/>
    <cellStyle name="V¡rgula" xfId="18963" xr:uid="{00000000-0005-0000-0000-000058B30000}"/>
    <cellStyle name="V¡rgula0" xfId="18964" xr:uid="{00000000-0005-0000-0000-000059B30000}"/>
    <cellStyle name="Verificar Célula" xfId="2746" xr:uid="{00000000-0005-0000-0000-00005AB30000}"/>
    <cellStyle name="Vírgula" xfId="132" builtinId="3"/>
    <cellStyle name="Vírgula 10" xfId="144" xr:uid="{00000000-0005-0000-0000-00005CB30000}"/>
    <cellStyle name="Vírgula 10 2" xfId="33167" xr:uid="{00000000-0005-0000-0000-00005DB30000}"/>
    <cellStyle name="Vírgula 11" xfId="167" xr:uid="{00000000-0005-0000-0000-00005EB30000}"/>
    <cellStyle name="Vírgula 11 2" xfId="37913" xr:uid="{00000000-0005-0000-0000-00005FB30000}"/>
    <cellStyle name="Vírgula 11 3" xfId="46085" xr:uid="{00000000-0005-0000-0000-000060B30000}"/>
    <cellStyle name="Vírgula 12" xfId="27359" xr:uid="{00000000-0005-0000-0000-000061B30000}"/>
    <cellStyle name="Vírgula 13" xfId="156" xr:uid="{00000000-0005-0000-0000-000062B30000}"/>
    <cellStyle name="Vírgula 2" xfId="133" xr:uid="{00000000-0005-0000-0000-000063B30000}"/>
    <cellStyle name="Vírgula 2 10" xfId="46086" xr:uid="{00000000-0005-0000-0000-000064B30000}"/>
    <cellStyle name="Vírgula 2 2" xfId="134" xr:uid="{00000000-0005-0000-0000-000065B30000}"/>
    <cellStyle name="Vírgula 2 2 2" xfId="169" xr:uid="{00000000-0005-0000-0000-000066B30000}"/>
    <cellStyle name="Vírgula 2 2 2 2" xfId="46088" xr:uid="{00000000-0005-0000-0000-000067B30000}"/>
    <cellStyle name="Vírgula 2 2 3" xfId="172" xr:uid="{00000000-0005-0000-0000-000068B30000}"/>
    <cellStyle name="Vírgula 2 2 4" xfId="37929" xr:uid="{00000000-0005-0000-0000-000069B30000}"/>
    <cellStyle name="Vírgula 2 2 5" xfId="46087" xr:uid="{00000000-0005-0000-0000-00006AB30000}"/>
    <cellStyle name="Vírgula 2 3" xfId="18965" xr:uid="{00000000-0005-0000-0000-00006BB30000}"/>
    <cellStyle name="Vírgula 2 3 2" xfId="18966" xr:uid="{00000000-0005-0000-0000-00006CB30000}"/>
    <cellStyle name="Vírgula 2 3 3" xfId="41852" xr:uid="{00000000-0005-0000-0000-00006DB30000}"/>
    <cellStyle name="Vírgula 2 3 4" xfId="46089" xr:uid="{00000000-0005-0000-0000-00006EB30000}"/>
    <cellStyle name="Vírgula 2 4" xfId="23337" xr:uid="{00000000-0005-0000-0000-00006FB30000}"/>
    <cellStyle name="Vírgula 2 5" xfId="27555" xr:uid="{00000000-0005-0000-0000-000070B30000}"/>
    <cellStyle name="Vírgula 2 6" xfId="27371" xr:uid="{00000000-0005-0000-0000-000071B30000}"/>
    <cellStyle name="Vírgula 2 7" xfId="37519" xr:uid="{00000000-0005-0000-0000-000072B30000}"/>
    <cellStyle name="Vírgula 2 8" xfId="18967" xr:uid="{00000000-0005-0000-0000-000073B30000}"/>
    <cellStyle name="Vírgula 2 9" xfId="2747" xr:uid="{00000000-0005-0000-0000-000074B30000}"/>
    <cellStyle name="Vírgula 3" xfId="135" xr:uid="{00000000-0005-0000-0000-000075B30000}"/>
    <cellStyle name="Vírgula 3 2" xfId="136" xr:uid="{00000000-0005-0000-0000-000076B30000}"/>
    <cellStyle name="Vírgula 3 2 2" xfId="2749" xr:uid="{00000000-0005-0000-0000-000077B30000}"/>
    <cellStyle name="Vírgula 3 2 2 2" xfId="46092" xr:uid="{00000000-0005-0000-0000-000078B30000}"/>
    <cellStyle name="Vírgula 3 2 3" xfId="46091" xr:uid="{00000000-0005-0000-0000-000079B30000}"/>
    <cellStyle name="Vírgula 3 3" xfId="23336" xr:uid="{00000000-0005-0000-0000-00007AB30000}"/>
    <cellStyle name="Vírgula 3 3 2" xfId="46093" xr:uid="{00000000-0005-0000-0000-00007BB30000}"/>
    <cellStyle name="Vírgula 3 4" xfId="2748" xr:uid="{00000000-0005-0000-0000-00007CB30000}"/>
    <cellStyle name="Vírgula 3 5" xfId="46090" xr:uid="{00000000-0005-0000-0000-00007DB30000}"/>
    <cellStyle name="Vírgula 4" xfId="137" xr:uid="{00000000-0005-0000-0000-00007EB30000}"/>
    <cellStyle name="Vírgula 4 2" xfId="2751" xr:uid="{00000000-0005-0000-0000-00007FB30000}"/>
    <cellStyle name="Vírgula 4 3" xfId="24218" xr:uid="{00000000-0005-0000-0000-000080B30000}"/>
    <cellStyle name="Vírgula 4 4" xfId="2750" xr:uid="{00000000-0005-0000-0000-000081B30000}"/>
    <cellStyle name="Vírgula 5" xfId="138" xr:uid="{00000000-0005-0000-0000-000082B30000}"/>
    <cellStyle name="Vírgula 5 2" xfId="139" xr:uid="{00000000-0005-0000-0000-000083B30000}"/>
    <cellStyle name="Vírgula 5 2 2" xfId="2753" xr:uid="{00000000-0005-0000-0000-000084B30000}"/>
    <cellStyle name="Vírgula 5 3" xfId="23335" xr:uid="{00000000-0005-0000-0000-000085B30000}"/>
    <cellStyle name="Vírgula 5 4" xfId="2752" xr:uid="{00000000-0005-0000-0000-000086B30000}"/>
    <cellStyle name="Vírgula 6" xfId="140" xr:uid="{00000000-0005-0000-0000-000087B30000}"/>
    <cellStyle name="Vírgula 6 10" xfId="27558" xr:uid="{00000000-0005-0000-0000-000088B30000}"/>
    <cellStyle name="Vírgula 6 11" xfId="37688" xr:uid="{00000000-0005-0000-0000-000089B30000}"/>
    <cellStyle name="Vírgula 6 12" xfId="37883" xr:uid="{00000000-0005-0000-0000-00008AB30000}"/>
    <cellStyle name="Vírgula 6 13" xfId="2755" xr:uid="{00000000-0005-0000-0000-00008BB30000}"/>
    <cellStyle name="Vírgula 6 2" xfId="3220" xr:uid="{00000000-0005-0000-0000-00008CB30000}"/>
    <cellStyle name="Vírgula 6 2 2" xfId="3751" xr:uid="{00000000-0005-0000-0000-00008DB30000}"/>
    <cellStyle name="Vírgula 6 2 2 2" xfId="19862" xr:uid="{00000000-0005-0000-0000-00008EB30000}"/>
    <cellStyle name="Vírgula 6 2 2 2 2" xfId="22791" xr:uid="{00000000-0005-0000-0000-00008FB30000}"/>
    <cellStyle name="Vírgula 6 2 2 2 2 2" xfId="27178" xr:uid="{00000000-0005-0000-0000-000090B30000}"/>
    <cellStyle name="Vírgula 6 2 2 2 2 2 2" xfId="37298" xr:uid="{00000000-0005-0000-0000-000091B30000}"/>
    <cellStyle name="Vírgula 6 2 2 2 2 3" xfId="32966" xr:uid="{00000000-0005-0000-0000-000092B30000}"/>
    <cellStyle name="Vírgula 6 2 2 2 3" xfId="25103" xr:uid="{00000000-0005-0000-0000-000093B30000}"/>
    <cellStyle name="Vírgula 6 2 2 2 3 2" xfId="35233" xr:uid="{00000000-0005-0000-0000-000094B30000}"/>
    <cellStyle name="Vírgula 6 2 2 2 4" xfId="30090" xr:uid="{00000000-0005-0000-0000-000095B30000}"/>
    <cellStyle name="Vírgula 6 2 2 3" xfId="21130" xr:uid="{00000000-0005-0000-0000-000096B30000}"/>
    <cellStyle name="Vírgula 6 2 2 3 2" xfId="26311" xr:uid="{00000000-0005-0000-0000-000097B30000}"/>
    <cellStyle name="Vírgula 6 2 2 3 2 2" xfId="36432" xr:uid="{00000000-0005-0000-0000-000098B30000}"/>
    <cellStyle name="Vírgula 6 2 2 3 3" xfId="31336" xr:uid="{00000000-0005-0000-0000-000099B30000}"/>
    <cellStyle name="Vírgula 6 2 2 4" xfId="24223" xr:uid="{00000000-0005-0000-0000-00009AB30000}"/>
    <cellStyle name="Vírgula 6 2 2 4 2" xfId="34365" xr:uid="{00000000-0005-0000-0000-00009BB30000}"/>
    <cellStyle name="Vírgula 6 2 2 5" xfId="28448" xr:uid="{00000000-0005-0000-0000-00009CB30000}"/>
    <cellStyle name="Vírgula 6 2 3" xfId="19335" xr:uid="{00000000-0005-0000-0000-00009DB30000}"/>
    <cellStyle name="Vírgula 6 2 3 2" xfId="22264" xr:uid="{00000000-0005-0000-0000-00009EB30000}"/>
    <cellStyle name="Vírgula 6 2 3 2 2" xfId="26651" xr:uid="{00000000-0005-0000-0000-00009FB30000}"/>
    <cellStyle name="Vírgula 6 2 3 2 2 2" xfId="36771" xr:uid="{00000000-0005-0000-0000-0000A0B30000}"/>
    <cellStyle name="Vírgula 6 2 3 2 3" xfId="32439" xr:uid="{00000000-0005-0000-0000-0000A1B30000}"/>
    <cellStyle name="Vírgula 6 2 3 3" xfId="24576" xr:uid="{00000000-0005-0000-0000-0000A2B30000}"/>
    <cellStyle name="Vírgula 6 2 3 3 2" xfId="34706" xr:uid="{00000000-0005-0000-0000-0000A3B30000}"/>
    <cellStyle name="Vírgula 6 2 3 4" xfId="29563" xr:uid="{00000000-0005-0000-0000-0000A4B30000}"/>
    <cellStyle name="Vírgula 6 2 4" xfId="20640" xr:uid="{00000000-0005-0000-0000-0000A5B30000}"/>
    <cellStyle name="Vírgula 6 2 4 2" xfId="25822" xr:uid="{00000000-0005-0000-0000-0000A6B30000}"/>
    <cellStyle name="Vírgula 6 2 4 2 2" xfId="35943" xr:uid="{00000000-0005-0000-0000-0000A7B30000}"/>
    <cellStyle name="Vírgula 6 2 4 3" xfId="30847" xr:uid="{00000000-0005-0000-0000-0000A8B30000}"/>
    <cellStyle name="Vírgula 6 2 5" xfId="23729" xr:uid="{00000000-0005-0000-0000-0000A9B30000}"/>
    <cellStyle name="Vírgula 6 2 5 2" xfId="33876" xr:uid="{00000000-0005-0000-0000-0000AAB30000}"/>
    <cellStyle name="Vírgula 6 2 6" xfId="27947" xr:uid="{00000000-0005-0000-0000-0000ABB30000}"/>
    <cellStyle name="Vírgula 6 3" xfId="3752" xr:uid="{00000000-0005-0000-0000-0000ACB30000}"/>
    <cellStyle name="Vírgula 6 3 2" xfId="19695" xr:uid="{00000000-0005-0000-0000-0000ADB30000}"/>
    <cellStyle name="Vírgula 6 3 2 2" xfId="22624" xr:uid="{00000000-0005-0000-0000-0000AEB30000}"/>
    <cellStyle name="Vírgula 6 3 2 2 2" xfId="27011" xr:uid="{00000000-0005-0000-0000-0000AFB30000}"/>
    <cellStyle name="Vírgula 6 3 2 2 2 2" xfId="37131" xr:uid="{00000000-0005-0000-0000-0000B0B30000}"/>
    <cellStyle name="Vírgula 6 3 2 2 3" xfId="32799" xr:uid="{00000000-0005-0000-0000-0000B1B30000}"/>
    <cellStyle name="Vírgula 6 3 2 3" xfId="24936" xr:uid="{00000000-0005-0000-0000-0000B2B30000}"/>
    <cellStyle name="Vírgula 6 3 2 3 2" xfId="35066" xr:uid="{00000000-0005-0000-0000-0000B3B30000}"/>
    <cellStyle name="Vírgula 6 3 2 4" xfId="29923" xr:uid="{00000000-0005-0000-0000-0000B4B30000}"/>
    <cellStyle name="Vírgula 6 3 3" xfId="21131" xr:uid="{00000000-0005-0000-0000-0000B5B30000}"/>
    <cellStyle name="Vírgula 6 3 3 2" xfId="26312" xr:uid="{00000000-0005-0000-0000-0000B6B30000}"/>
    <cellStyle name="Vírgula 6 3 3 2 2" xfId="36433" xr:uid="{00000000-0005-0000-0000-0000B7B30000}"/>
    <cellStyle name="Vírgula 6 3 3 3" xfId="31337" xr:uid="{00000000-0005-0000-0000-0000B8B30000}"/>
    <cellStyle name="Vírgula 6 3 4" xfId="24224" xr:uid="{00000000-0005-0000-0000-0000B9B30000}"/>
    <cellStyle name="Vírgula 6 3 4 2" xfId="34366" xr:uid="{00000000-0005-0000-0000-0000BAB30000}"/>
    <cellStyle name="Vírgula 6 3 5" xfId="28449" xr:uid="{00000000-0005-0000-0000-0000BBB30000}"/>
    <cellStyle name="Vírgula 6 4" xfId="3753" xr:uid="{00000000-0005-0000-0000-0000BCB30000}"/>
    <cellStyle name="Vírgula 6 4 2" xfId="19515" xr:uid="{00000000-0005-0000-0000-0000BDB30000}"/>
    <cellStyle name="Vírgula 6 4 2 2" xfId="22444" xr:uid="{00000000-0005-0000-0000-0000BEB30000}"/>
    <cellStyle name="Vírgula 6 4 2 2 2" xfId="26831" xr:uid="{00000000-0005-0000-0000-0000BFB30000}"/>
    <cellStyle name="Vírgula 6 4 2 2 2 2" xfId="36951" xr:uid="{00000000-0005-0000-0000-0000C0B30000}"/>
    <cellStyle name="Vírgula 6 4 2 2 3" xfId="32619" xr:uid="{00000000-0005-0000-0000-0000C1B30000}"/>
    <cellStyle name="Vírgula 6 4 2 3" xfId="24756" xr:uid="{00000000-0005-0000-0000-0000C2B30000}"/>
    <cellStyle name="Vírgula 6 4 2 3 2" xfId="34886" xr:uid="{00000000-0005-0000-0000-0000C3B30000}"/>
    <cellStyle name="Vírgula 6 4 2 4" xfId="29743" xr:uid="{00000000-0005-0000-0000-0000C4B30000}"/>
    <cellStyle name="Vírgula 6 4 3" xfId="21132" xr:uid="{00000000-0005-0000-0000-0000C5B30000}"/>
    <cellStyle name="Vírgula 6 4 3 2" xfId="26313" xr:uid="{00000000-0005-0000-0000-0000C6B30000}"/>
    <cellStyle name="Vírgula 6 4 3 2 2" xfId="36434" xr:uid="{00000000-0005-0000-0000-0000C7B30000}"/>
    <cellStyle name="Vírgula 6 4 3 3" xfId="31338" xr:uid="{00000000-0005-0000-0000-0000C8B30000}"/>
    <cellStyle name="Vírgula 6 4 4" xfId="24225" xr:uid="{00000000-0005-0000-0000-0000C9B30000}"/>
    <cellStyle name="Vírgula 6 4 4 2" xfId="34367" xr:uid="{00000000-0005-0000-0000-0000CAB30000}"/>
    <cellStyle name="Vírgula 6 4 5" xfId="28450" xr:uid="{00000000-0005-0000-0000-0000CBB30000}"/>
    <cellStyle name="Vírgula 6 5" xfId="3754" xr:uid="{00000000-0005-0000-0000-0000CCB30000}"/>
    <cellStyle name="Vírgula 6 5 2" xfId="20030" xr:uid="{00000000-0005-0000-0000-0000CDB30000}"/>
    <cellStyle name="Vírgula 6 5 2 2" xfId="22959" xr:uid="{00000000-0005-0000-0000-0000CEB30000}"/>
    <cellStyle name="Vírgula 6 5 2 2 2" xfId="27346" xr:uid="{00000000-0005-0000-0000-0000CFB30000}"/>
    <cellStyle name="Vírgula 6 5 2 2 2 2" xfId="37466" xr:uid="{00000000-0005-0000-0000-0000D0B30000}"/>
    <cellStyle name="Vírgula 6 5 2 2 3" xfId="33134" xr:uid="{00000000-0005-0000-0000-0000D1B30000}"/>
    <cellStyle name="Vírgula 6 5 2 3" xfId="25271" xr:uid="{00000000-0005-0000-0000-0000D2B30000}"/>
    <cellStyle name="Vírgula 6 5 2 3 2" xfId="35401" xr:uid="{00000000-0005-0000-0000-0000D3B30000}"/>
    <cellStyle name="Vírgula 6 5 2 4" xfId="30258" xr:uid="{00000000-0005-0000-0000-0000D4B30000}"/>
    <cellStyle name="Vírgula 6 5 3" xfId="21133" xr:uid="{00000000-0005-0000-0000-0000D5B30000}"/>
    <cellStyle name="Vírgula 6 5 3 2" xfId="26314" xr:uid="{00000000-0005-0000-0000-0000D6B30000}"/>
    <cellStyle name="Vírgula 6 5 3 2 2" xfId="36435" xr:uid="{00000000-0005-0000-0000-0000D7B30000}"/>
    <cellStyle name="Vírgula 6 5 3 3" xfId="31339" xr:uid="{00000000-0005-0000-0000-0000D8B30000}"/>
    <cellStyle name="Vírgula 6 5 4" xfId="24226" xr:uid="{00000000-0005-0000-0000-0000D9B30000}"/>
    <cellStyle name="Vírgula 6 5 4 2" xfId="34368" xr:uid="{00000000-0005-0000-0000-0000DAB30000}"/>
    <cellStyle name="Vírgula 6 5 5" xfId="28451" xr:uid="{00000000-0005-0000-0000-0000DBB30000}"/>
    <cellStyle name="Vírgula 6 6" xfId="19167" xr:uid="{00000000-0005-0000-0000-0000DCB30000}"/>
    <cellStyle name="Vírgula 6 6 2" xfId="22098" xr:uid="{00000000-0005-0000-0000-0000DDB30000}"/>
    <cellStyle name="Vírgula 6 6 2 2" xfId="26485" xr:uid="{00000000-0005-0000-0000-0000DEB30000}"/>
    <cellStyle name="Vírgula 6 6 2 2 2" xfId="36605" xr:uid="{00000000-0005-0000-0000-0000DFB30000}"/>
    <cellStyle name="Vírgula 6 6 2 3" xfId="32273" xr:uid="{00000000-0005-0000-0000-0000E0B30000}"/>
    <cellStyle name="Vírgula 6 6 3" xfId="24410" xr:uid="{00000000-0005-0000-0000-0000E1B30000}"/>
    <cellStyle name="Vírgula 6 6 3 2" xfId="34540" xr:uid="{00000000-0005-0000-0000-0000E2B30000}"/>
    <cellStyle name="Vírgula 6 6 4" xfId="29396" xr:uid="{00000000-0005-0000-0000-0000E3B30000}"/>
    <cellStyle name="Vírgula 6 7" xfId="20266" xr:uid="{00000000-0005-0000-0000-0000E4B30000}"/>
    <cellStyle name="Vírgula 6 7 2" xfId="25448" xr:uid="{00000000-0005-0000-0000-0000E5B30000}"/>
    <cellStyle name="Vírgula 6 7 2 2" xfId="35569" xr:uid="{00000000-0005-0000-0000-0000E6B30000}"/>
    <cellStyle name="Vírgula 6 7 3" xfId="30473" xr:uid="{00000000-0005-0000-0000-0000E7B30000}"/>
    <cellStyle name="Vírgula 6 8" xfId="23172" xr:uid="{00000000-0005-0000-0000-0000E8B30000}"/>
    <cellStyle name="Vírgula 6 8 2" xfId="33336" xr:uid="{00000000-0005-0000-0000-0000E9B30000}"/>
    <cellStyle name="Vírgula 6 9" xfId="23348" xr:uid="{00000000-0005-0000-0000-0000EAB30000}"/>
    <cellStyle name="Vírgula 6 9 2" xfId="33501" xr:uid="{00000000-0005-0000-0000-0000EBB30000}"/>
    <cellStyle name="Vírgula 7" xfId="141" xr:uid="{00000000-0005-0000-0000-0000ECB30000}"/>
    <cellStyle name="Vírgula 7 2" xfId="3221" xr:uid="{00000000-0005-0000-0000-0000EDB30000}"/>
    <cellStyle name="Vírgula 8" xfId="142" xr:uid="{00000000-0005-0000-0000-0000EEB30000}"/>
    <cellStyle name="Vírgula 8 2" xfId="3755" xr:uid="{00000000-0005-0000-0000-0000EFB30000}"/>
    <cellStyle name="Vírgula 8 2 2" xfId="19864" xr:uid="{00000000-0005-0000-0000-0000F0B30000}"/>
    <cellStyle name="Vírgula 8 2 2 2" xfId="22793" xr:uid="{00000000-0005-0000-0000-0000F1B30000}"/>
    <cellStyle name="Vírgula 8 2 2 2 2" xfId="27180" xr:uid="{00000000-0005-0000-0000-0000F2B30000}"/>
    <cellStyle name="Vírgula 8 2 2 2 2 2" xfId="37300" xr:uid="{00000000-0005-0000-0000-0000F3B30000}"/>
    <cellStyle name="Vírgula 8 2 2 2 3" xfId="32968" xr:uid="{00000000-0005-0000-0000-0000F4B30000}"/>
    <cellStyle name="Vírgula 8 2 2 3" xfId="25105" xr:uid="{00000000-0005-0000-0000-0000F5B30000}"/>
    <cellStyle name="Vírgula 8 2 2 3 2" xfId="35235" xr:uid="{00000000-0005-0000-0000-0000F6B30000}"/>
    <cellStyle name="Vírgula 8 2 2 4" xfId="30092" xr:uid="{00000000-0005-0000-0000-0000F7B30000}"/>
    <cellStyle name="Vírgula 8 2 3" xfId="21134" xr:uid="{00000000-0005-0000-0000-0000F8B30000}"/>
    <cellStyle name="Vírgula 8 2 3 2" xfId="26315" xr:uid="{00000000-0005-0000-0000-0000F9B30000}"/>
    <cellStyle name="Vírgula 8 2 3 2 2" xfId="36436" xr:uid="{00000000-0005-0000-0000-0000FAB30000}"/>
    <cellStyle name="Vírgula 8 2 3 3" xfId="31340" xr:uid="{00000000-0005-0000-0000-0000FBB30000}"/>
    <cellStyle name="Vírgula 8 2 4" xfId="24227" xr:uid="{00000000-0005-0000-0000-0000FCB30000}"/>
    <cellStyle name="Vírgula 8 2 4 2" xfId="34369" xr:uid="{00000000-0005-0000-0000-0000FDB30000}"/>
    <cellStyle name="Vírgula 8 2 5" xfId="28452" xr:uid="{00000000-0005-0000-0000-0000FEB30000}"/>
    <cellStyle name="Vírgula 8 3" xfId="19337" xr:uid="{00000000-0005-0000-0000-0000FFB30000}"/>
    <cellStyle name="Vírgula 8 3 2" xfId="22266" xr:uid="{00000000-0005-0000-0000-000000B40000}"/>
    <cellStyle name="Vírgula 8 3 2 2" xfId="26653" xr:uid="{00000000-0005-0000-0000-000001B40000}"/>
    <cellStyle name="Vírgula 8 3 2 2 2" xfId="36773" xr:uid="{00000000-0005-0000-0000-000002B40000}"/>
    <cellStyle name="Vírgula 8 3 2 3" xfId="32441" xr:uid="{00000000-0005-0000-0000-000003B40000}"/>
    <cellStyle name="Vírgula 8 3 3" xfId="24578" xr:uid="{00000000-0005-0000-0000-000004B40000}"/>
    <cellStyle name="Vírgula 8 3 3 2" xfId="34708" xr:uid="{00000000-0005-0000-0000-000005B40000}"/>
    <cellStyle name="Vírgula 8 3 4" xfId="29565" xr:uid="{00000000-0005-0000-0000-000006B40000}"/>
    <cellStyle name="Vírgula 8 4" xfId="20641" xr:uid="{00000000-0005-0000-0000-000007B40000}"/>
    <cellStyle name="Vírgula 8 4 2" xfId="25823" xr:uid="{00000000-0005-0000-0000-000008B40000}"/>
    <cellStyle name="Vírgula 8 4 2 2" xfId="35944" xr:uid="{00000000-0005-0000-0000-000009B40000}"/>
    <cellStyle name="Vírgula 8 4 3" xfId="30848" xr:uid="{00000000-0005-0000-0000-00000AB40000}"/>
    <cellStyle name="Vírgula 8 5" xfId="23730" xr:uid="{00000000-0005-0000-0000-00000BB40000}"/>
    <cellStyle name="Vírgula 8 5 2" xfId="33877" xr:uid="{00000000-0005-0000-0000-00000CB40000}"/>
    <cellStyle name="Vírgula 8 6" xfId="27948" xr:uid="{00000000-0005-0000-0000-00000DB40000}"/>
    <cellStyle name="Vírgula 9" xfId="143" xr:uid="{00000000-0005-0000-0000-00000EB40000}"/>
    <cellStyle name="Vírgula 9 2" xfId="166" xr:uid="{00000000-0005-0000-0000-00000FB40000}"/>
    <cellStyle name="Vírgula0" xfId="18968" xr:uid="{00000000-0005-0000-0000-000010B40000}"/>
    <cellStyle name="Vírgula0 2" xfId="41853" xr:uid="{00000000-0005-0000-0000-000011B40000}"/>
    <cellStyle name="Währung [0]_FIE-prix vente raccords" xfId="41854" xr:uid="{00000000-0005-0000-0000-000012B40000}"/>
    <cellStyle name="Währung_FIE-prix vente raccords" xfId="41855" xr:uid="{00000000-0005-0000-0000-000013B40000}"/>
    <cellStyle name="Warning Text" xfId="18969" xr:uid="{00000000-0005-0000-0000-000014B40000}"/>
    <cellStyle name="Warning Text 2" xfId="41856" xr:uid="{00000000-0005-0000-0000-000015B40000}"/>
    <cellStyle name="콤마 [0]_E-PJT전자기성(2월)" xfId="41857" xr:uid="{00000000-0005-0000-0000-000016B40000}"/>
    <cellStyle name="표준_내역서" xfId="41858" xr:uid="{00000000-0005-0000-0000-000017B40000}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5">
          <cell r="J5" t="str">
            <v>ENCARGOS SOCAIS:</v>
          </cell>
        </row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27" activePane="bottomLeft" state="frozen"/>
      <selection activeCell="I22" sqref="I22"/>
      <selection pane="bottomLeft" activeCell="B47" sqref="B47"/>
    </sheetView>
  </sheetViews>
  <sheetFormatPr defaultColWidth="9.140625" defaultRowHeight="15"/>
  <cols>
    <col min="1" max="1" width="12" style="59" customWidth="1"/>
    <col min="2" max="2" width="83.5703125" style="60" customWidth="1"/>
    <col min="3" max="3" width="22.7109375" style="61" customWidth="1"/>
    <col min="4" max="4" width="17.7109375" style="62" customWidth="1"/>
    <col min="5" max="5" width="17.7109375" style="29" customWidth="1"/>
    <col min="6" max="6" width="12.28515625" style="30" bestFit="1" customWidth="1"/>
    <col min="7" max="7" width="21.28515625" style="50" customWidth="1"/>
    <col min="8" max="15" width="9.140625" style="50"/>
    <col min="16" max="16384" width="9.140625" style="51"/>
  </cols>
  <sheetData>
    <row r="1" spans="1:27" s="32" customFormat="1" ht="21.75" customHeight="1">
      <c r="A1" s="275"/>
      <c r="B1" s="276"/>
      <c r="C1" s="276"/>
      <c r="D1" s="277"/>
      <c r="E1" s="29"/>
      <c r="F1" s="30"/>
      <c r="G1" s="31"/>
      <c r="H1" s="31"/>
      <c r="I1" s="31"/>
      <c r="J1" s="31"/>
      <c r="K1" s="31"/>
      <c r="L1" s="31"/>
      <c r="M1" s="31"/>
      <c r="N1" s="31"/>
      <c r="O1" s="31"/>
    </row>
    <row r="2" spans="1:27" s="32" customFormat="1" ht="21.75" customHeight="1">
      <c r="A2" s="278"/>
      <c r="B2" s="279"/>
      <c r="C2" s="279"/>
      <c r="D2" s="280"/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</row>
    <row r="3" spans="1:27" s="32" customFormat="1" ht="21.75" customHeight="1">
      <c r="A3" s="278"/>
      <c r="B3" s="279"/>
      <c r="C3" s="279"/>
      <c r="D3" s="280"/>
      <c r="E3" s="29"/>
      <c r="F3" s="30"/>
      <c r="G3" s="31"/>
      <c r="H3" s="31"/>
      <c r="I3" s="31"/>
      <c r="J3" s="31"/>
      <c r="K3" s="31"/>
      <c r="L3" s="31"/>
      <c r="M3" s="31"/>
      <c r="N3" s="31"/>
      <c r="O3" s="31"/>
    </row>
    <row r="4" spans="1:27" s="32" customFormat="1" ht="21.75" customHeight="1" thickBot="1">
      <c r="A4" s="281"/>
      <c r="B4" s="282"/>
      <c r="C4" s="282"/>
      <c r="D4" s="283"/>
      <c r="E4" s="29"/>
      <c r="F4" s="30"/>
      <c r="G4" s="31"/>
      <c r="H4" s="31"/>
      <c r="I4" s="31"/>
      <c r="J4" s="31"/>
      <c r="K4" s="31"/>
      <c r="L4" s="31"/>
      <c r="M4" s="31"/>
      <c r="N4" s="31"/>
      <c r="O4" s="31"/>
    </row>
    <row r="5" spans="1:27" s="39" customFormat="1" ht="17.25" customHeight="1" thickTop="1">
      <c r="A5" s="27" t="str">
        <f>ORÇAMENTO!A5</f>
        <v>OBRA: HOSPITAL HELIÓPOLIS</v>
      </c>
      <c r="B5" s="33"/>
      <c r="C5" s="34" t="str">
        <f>ORÇAMENTO!H5</f>
        <v>ENCARGOS SOCIAIS:</v>
      </c>
      <c r="D5" s="28">
        <f>ORÇAMENTO!I5</f>
        <v>0</v>
      </c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39" customFormat="1" ht="17.25" customHeight="1">
      <c r="A6" s="27" t="str">
        <f>ORÇAMENTO!A6</f>
        <v>END: RUA CONEGO XAVIER, N°273</v>
      </c>
      <c r="B6" s="33"/>
      <c r="C6" s="40" t="str">
        <f>ORÇAMENTO!H6</f>
        <v>BDI GERAL :</v>
      </c>
      <c r="D6" s="28">
        <f>ORÇAMENTO!I6</f>
        <v>0</v>
      </c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s="39" customFormat="1" ht="17.25" customHeight="1">
      <c r="A7" s="27"/>
      <c r="B7" s="33"/>
      <c r="C7" s="40"/>
      <c r="D7" s="28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39" customFormat="1" ht="17.25" customHeight="1">
      <c r="A8" s="27" t="str">
        <f>ORÇAMENTO!A8</f>
        <v>ÁREA:  22.573 M2</v>
      </c>
      <c r="B8" s="41"/>
      <c r="C8" s="40" t="str">
        <f>ORÇAMENTO!H8</f>
        <v>REVISÃO:</v>
      </c>
      <c r="D8" s="42">
        <f>ORÇAMENTO!I8</f>
        <v>0</v>
      </c>
      <c r="E8" s="35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39" customFormat="1" ht="17.25" customHeight="1">
      <c r="A9" s="43" t="s">
        <v>747</v>
      </c>
      <c r="B9" s="44"/>
      <c r="C9" s="45" t="str">
        <f>ORÇAMENTO!H9</f>
        <v>DATA DA ELABORAÇÃO DA PLANILHA:</v>
      </c>
      <c r="D9" s="63"/>
      <c r="E9" s="35"/>
      <c r="F9" s="36"/>
      <c r="G9" s="37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52" customFormat="1" ht="15.75">
      <c r="A10" s="46"/>
      <c r="B10" s="47"/>
      <c r="C10" s="48"/>
      <c r="D10" s="49"/>
      <c r="E10" s="29"/>
      <c r="F10" s="3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56" customFormat="1" ht="12.75">
      <c r="A11" s="271" t="s">
        <v>4</v>
      </c>
      <c r="B11" s="273" t="s">
        <v>5</v>
      </c>
      <c r="C11" s="269" t="s">
        <v>42</v>
      </c>
      <c r="D11" s="267" t="s">
        <v>43</v>
      </c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</row>
    <row r="12" spans="1:27" s="58" customFormat="1" ht="12.75">
      <c r="A12" s="272"/>
      <c r="B12" s="274"/>
      <c r="C12" s="270"/>
      <c r="D12" s="268"/>
      <c r="E12" s="53"/>
      <c r="F12" s="57"/>
      <c r="G12" s="55"/>
      <c r="H12" s="55"/>
      <c r="I12" s="55"/>
      <c r="J12" s="55"/>
      <c r="K12" s="55"/>
      <c r="L12" s="55"/>
      <c r="M12" s="55"/>
      <c r="N12" s="55"/>
      <c r="O12" s="55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s="58" customFormat="1" ht="12.75">
      <c r="A13" s="115"/>
      <c r="B13" s="151"/>
      <c r="C13" s="152"/>
      <c r="D13" s="153"/>
      <c r="E13" s="53"/>
      <c r="F13" s="57"/>
      <c r="G13" s="55"/>
      <c r="H13" s="55"/>
      <c r="I13" s="55"/>
      <c r="J13" s="55"/>
      <c r="K13" s="55"/>
      <c r="L13" s="55"/>
      <c r="M13" s="55"/>
      <c r="N13" s="55"/>
      <c r="O13" s="55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s="58" customFormat="1" ht="12.75">
      <c r="A14" s="116" t="s">
        <v>49</v>
      </c>
      <c r="B14" s="117" t="str">
        <f>VLOOKUP($A14,ORÇAMENTO!A:I,2,0)</f>
        <v>PROJETO EXECUTIVO</v>
      </c>
      <c r="C14" s="118">
        <f>VLOOKUP($A14,ORÇAMENTO!A:I,9,0)</f>
        <v>0</v>
      </c>
      <c r="D14" s="119" t="e">
        <f>C14/C$36</f>
        <v>#DIV/0!</v>
      </c>
      <c r="E14" s="126"/>
      <c r="F14" s="57"/>
      <c r="G14" s="129"/>
      <c r="H14" s="55"/>
      <c r="I14" s="55"/>
      <c r="J14" s="55"/>
      <c r="K14" s="55"/>
      <c r="L14" s="55"/>
      <c r="M14" s="55"/>
      <c r="N14" s="55"/>
      <c r="O14" s="55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s="58" customFormat="1" ht="12.75">
      <c r="A15" s="115"/>
      <c r="B15" s="117"/>
      <c r="C15" s="118"/>
      <c r="D15" s="119"/>
      <c r="E15" s="126"/>
      <c r="F15" s="57"/>
      <c r="G15" s="129"/>
      <c r="H15" s="55"/>
      <c r="I15" s="55"/>
      <c r="J15" s="55"/>
      <c r="K15" s="55"/>
      <c r="L15" s="55"/>
      <c r="M15" s="55"/>
      <c r="N15" s="55"/>
      <c r="O15" s="55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s="58" customFormat="1" ht="12.75">
      <c r="A16" s="116" t="s">
        <v>50</v>
      </c>
      <c r="B16" s="117" t="str">
        <f>VLOOKUP($A16,ORÇAMENTO!A:I,2,0)</f>
        <v>ADMINISTRAÇÃO DA OBRA</v>
      </c>
      <c r="C16" s="118">
        <f>VLOOKUP($A16,ORÇAMENTO!A:I,9,0)</f>
        <v>0</v>
      </c>
      <c r="D16" s="119" t="e">
        <f>C16/C$36</f>
        <v>#DIV/0!</v>
      </c>
      <c r="E16" s="126"/>
      <c r="F16" s="57"/>
      <c r="G16" s="129"/>
      <c r="H16" s="55"/>
      <c r="I16" s="55"/>
      <c r="J16" s="55"/>
      <c r="K16" s="55"/>
      <c r="L16" s="55"/>
      <c r="M16" s="55"/>
      <c r="N16" s="55"/>
      <c r="O16" s="55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58" customFormat="1" ht="12.75">
      <c r="A17" s="115"/>
      <c r="B17" s="117"/>
      <c r="C17" s="118"/>
      <c r="D17" s="119"/>
      <c r="E17" s="126"/>
      <c r="F17" s="57"/>
      <c r="G17" s="129"/>
      <c r="H17" s="55"/>
      <c r="I17" s="55"/>
      <c r="J17" s="55"/>
      <c r="K17" s="55"/>
      <c r="L17" s="55"/>
      <c r="M17" s="55"/>
      <c r="N17" s="55"/>
      <c r="O17" s="55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58" customFormat="1" ht="12.75">
      <c r="A18" s="115" t="s">
        <v>51</v>
      </c>
      <c r="B18" s="117" t="str">
        <f>VLOOKUP($A18,ORÇAMENTO!A:I,2,0)</f>
        <v>CANTEIRO</v>
      </c>
      <c r="C18" s="118">
        <f>VLOOKUP($A18,ORÇAMENTO!A:I,9,0)</f>
        <v>0</v>
      </c>
      <c r="D18" s="119" t="e">
        <f>C18/C$36</f>
        <v>#DIV/0!</v>
      </c>
      <c r="E18" s="126"/>
      <c r="F18" s="57"/>
      <c r="G18" s="129"/>
      <c r="H18" s="55"/>
      <c r="I18" s="55"/>
      <c r="J18" s="55"/>
      <c r="K18" s="55"/>
      <c r="L18" s="55"/>
      <c r="M18" s="55"/>
      <c r="N18" s="55"/>
      <c r="O18" s="55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58" customFormat="1" ht="12.75">
      <c r="A19" s="115"/>
      <c r="B19" s="117"/>
      <c r="C19" s="118"/>
      <c r="D19" s="119"/>
      <c r="E19" s="126"/>
      <c r="F19" s="57"/>
      <c r="G19" s="129"/>
      <c r="H19" s="55"/>
      <c r="I19" s="55"/>
      <c r="J19" s="55"/>
      <c r="K19" s="55"/>
      <c r="L19" s="55"/>
      <c r="M19" s="55"/>
      <c r="N19" s="55"/>
      <c r="O19" s="55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s="58" customFormat="1" ht="12.75">
      <c r="A20" s="115" t="s">
        <v>52</v>
      </c>
      <c r="B20" s="117" t="str">
        <f>VLOOKUP($A20,ORÇAMENTO!A:I,2,0)</f>
        <v>SERVIÇOS CIVIS</v>
      </c>
      <c r="C20" s="118">
        <f>VLOOKUP($A20,ORÇAMENTO!A:I,9,0)</f>
        <v>0</v>
      </c>
      <c r="D20" s="119" t="e">
        <f>C20/C$36</f>
        <v>#DIV/0!</v>
      </c>
      <c r="E20" s="126"/>
      <c r="F20" s="57"/>
      <c r="G20" s="128"/>
      <c r="H20" s="55"/>
      <c r="I20" s="55"/>
      <c r="J20" s="55"/>
      <c r="K20" s="55"/>
      <c r="L20" s="55"/>
      <c r="M20" s="55"/>
      <c r="N20" s="55"/>
      <c r="O20" s="55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s="58" customFormat="1" ht="12.75">
      <c r="A21" s="115"/>
      <c r="B21" s="117"/>
      <c r="C21" s="118"/>
      <c r="D21" s="119"/>
      <c r="E21" s="126"/>
      <c r="F21" s="57"/>
      <c r="G21" s="129"/>
      <c r="H21" s="55"/>
      <c r="I21" s="55"/>
      <c r="J21" s="55"/>
      <c r="K21" s="55"/>
      <c r="L21" s="55"/>
      <c r="M21" s="55"/>
      <c r="N21" s="55"/>
      <c r="O21" s="55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s="58" customFormat="1" ht="12.75">
      <c r="A22" s="115" t="s">
        <v>53</v>
      </c>
      <c r="B22" s="117" t="str">
        <f>VLOOKUP($A22,ORÇAMENTO!A:I,2,0)</f>
        <v>DETECÇÃO E ALARME</v>
      </c>
      <c r="C22" s="118">
        <f>VLOOKUP($A22,ORÇAMENTO!A:I,9,0)</f>
        <v>0</v>
      </c>
      <c r="D22" s="119" t="e">
        <f>C22/C$36</f>
        <v>#DIV/0!</v>
      </c>
      <c r="E22" s="126"/>
      <c r="F22" s="57"/>
      <c r="G22" s="129"/>
      <c r="H22" s="55"/>
      <c r="I22" s="55"/>
      <c r="J22" s="55"/>
      <c r="K22" s="55"/>
      <c r="L22" s="55"/>
      <c r="M22" s="55"/>
      <c r="N22" s="55"/>
      <c r="O22" s="55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s="58" customFormat="1" ht="12.75">
      <c r="A23" s="115"/>
      <c r="B23" s="117"/>
      <c r="C23" s="118"/>
      <c r="D23" s="119"/>
      <c r="E23" s="126"/>
      <c r="F23" s="57"/>
      <c r="G23" s="129"/>
      <c r="H23" s="55"/>
      <c r="I23" s="55"/>
      <c r="J23" s="55"/>
      <c r="K23" s="55"/>
      <c r="L23" s="55"/>
      <c r="M23" s="55"/>
      <c r="N23" s="55"/>
      <c r="O23" s="55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s="58" customFormat="1" ht="12.75">
      <c r="A24" s="115" t="s">
        <v>54</v>
      </c>
      <c r="B24" s="117" t="str">
        <f>VLOOKUP($A24,ORÇAMENTO!A:I,2,0)</f>
        <v xml:space="preserve">INSTALAÇÕES ELÉTRICAS </v>
      </c>
      <c r="C24" s="118">
        <f>VLOOKUP($A24,ORÇAMENTO!A:I,9,0)</f>
        <v>0</v>
      </c>
      <c r="D24" s="119" t="e">
        <f t="shared" ref="D24:D26" si="0">C24/C$36</f>
        <v>#DIV/0!</v>
      </c>
      <c r="E24" s="126"/>
      <c r="F24" s="57"/>
      <c r="G24" s="129"/>
      <c r="H24" s="55"/>
      <c r="I24" s="55"/>
      <c r="J24" s="55"/>
      <c r="K24" s="55"/>
      <c r="L24" s="55"/>
      <c r="M24" s="55"/>
      <c r="N24" s="55"/>
      <c r="O24" s="55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s="58" customFormat="1" ht="12.75">
      <c r="A25" s="115"/>
      <c r="B25" s="117"/>
      <c r="C25" s="118"/>
      <c r="D25" s="119"/>
      <c r="E25" s="126"/>
      <c r="F25" s="57"/>
      <c r="G25" s="129"/>
      <c r="H25" s="55"/>
      <c r="I25" s="55"/>
      <c r="J25" s="55"/>
      <c r="K25" s="55"/>
      <c r="L25" s="55"/>
      <c r="M25" s="55"/>
      <c r="N25" s="55"/>
      <c r="O25" s="55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s="58" customFormat="1" ht="12.75">
      <c r="A26" s="115" t="s">
        <v>55</v>
      </c>
      <c r="B26" s="117" t="str">
        <f>VLOOKUP($A26,ORÇAMENTO!A:I,2,0)</f>
        <v xml:space="preserve">INSTALAÇÕES DE COMBATE Á INCÊNDIO </v>
      </c>
      <c r="C26" s="118">
        <f>VLOOKUP($A26,ORÇAMENTO!A:I,9,0)</f>
        <v>0</v>
      </c>
      <c r="D26" s="119" t="e">
        <f t="shared" si="0"/>
        <v>#DIV/0!</v>
      </c>
      <c r="E26" s="126"/>
      <c r="F26" s="57"/>
      <c r="G26" s="129"/>
      <c r="H26" s="55"/>
      <c r="I26" s="55"/>
      <c r="J26" s="55"/>
      <c r="K26" s="55"/>
      <c r="L26" s="55"/>
      <c r="M26" s="55"/>
      <c r="N26" s="55"/>
      <c r="O26" s="55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s="58" customFormat="1" ht="12.75">
      <c r="A27" s="115"/>
      <c r="B27" s="117"/>
      <c r="C27" s="118"/>
      <c r="D27" s="119"/>
      <c r="E27" s="126"/>
      <c r="F27" s="57"/>
      <c r="G27" s="129"/>
      <c r="H27" s="55"/>
      <c r="I27" s="55"/>
      <c r="J27" s="55"/>
      <c r="K27" s="55"/>
      <c r="L27" s="55"/>
      <c r="M27" s="55"/>
      <c r="N27" s="55"/>
      <c r="O27" s="55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s="58" customFormat="1" ht="12.75">
      <c r="A28" s="115" t="s">
        <v>294</v>
      </c>
      <c r="B28" s="117" t="str">
        <f>VLOOKUP($A28,ORÇAMENTO!A:I,2,0)</f>
        <v>PINTURA</v>
      </c>
      <c r="C28" s="118">
        <f>VLOOKUP($A28,ORÇAMENTO!A:I,9,0)</f>
        <v>0</v>
      </c>
      <c r="D28" s="119" t="e">
        <f t="shared" ref="D28:D30" si="1">C28/C$36</f>
        <v>#DIV/0!</v>
      </c>
      <c r="E28" s="126"/>
      <c r="F28" s="57"/>
      <c r="G28" s="129"/>
      <c r="H28" s="55"/>
      <c r="I28" s="55"/>
      <c r="J28" s="55"/>
      <c r="K28" s="55"/>
      <c r="L28" s="55"/>
      <c r="M28" s="55"/>
      <c r="N28" s="55"/>
      <c r="O28" s="55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s="58" customFormat="1" ht="12.75">
      <c r="A29" s="115"/>
      <c r="B29" s="117"/>
      <c r="C29" s="118"/>
      <c r="D29" s="119"/>
      <c r="E29" s="126"/>
      <c r="F29" s="57"/>
      <c r="G29" s="129"/>
      <c r="H29" s="55"/>
      <c r="I29" s="55"/>
      <c r="J29" s="55"/>
      <c r="K29" s="55"/>
      <c r="L29" s="55"/>
      <c r="M29" s="55"/>
      <c r="N29" s="55"/>
      <c r="O29" s="55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s="58" customFormat="1" ht="12.75">
      <c r="A30" s="115" t="s">
        <v>295</v>
      </c>
      <c r="B30" s="117" t="str">
        <f>VLOOKUP($A30,ORÇAMENTO!A:I,2,0)</f>
        <v>SERVIÇOS FINAIS</v>
      </c>
      <c r="C30" s="118">
        <f>VLOOKUP($A30,ORÇAMENTO!A:I,9,0)</f>
        <v>0</v>
      </c>
      <c r="D30" s="119" t="e">
        <f t="shared" si="1"/>
        <v>#DIV/0!</v>
      </c>
      <c r="E30" s="126"/>
      <c r="F30" s="57"/>
      <c r="G30" s="129"/>
      <c r="H30" s="55"/>
      <c r="I30" s="55"/>
      <c r="J30" s="55"/>
      <c r="K30" s="55"/>
      <c r="L30" s="55"/>
      <c r="M30" s="55"/>
      <c r="N30" s="55"/>
      <c r="O30" s="55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s="58" customFormat="1" ht="12.75">
      <c r="A31" s="115"/>
      <c r="B31" s="117"/>
      <c r="C31" s="118"/>
      <c r="D31" s="119"/>
      <c r="E31" s="126"/>
      <c r="F31" s="57"/>
      <c r="G31" s="129"/>
      <c r="H31" s="55"/>
      <c r="I31" s="55"/>
      <c r="J31" s="55"/>
      <c r="K31" s="55"/>
      <c r="L31" s="55"/>
      <c r="M31" s="55"/>
      <c r="N31" s="55"/>
      <c r="O31" s="55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5.75">
      <c r="A32" s="115" t="s">
        <v>356</v>
      </c>
      <c r="B32" s="117" t="str">
        <f>VLOOKUP($A32,ORÇAMENTO!A:I,2,0)</f>
        <v>PROJETO AS BUILT</v>
      </c>
      <c r="C32" s="118">
        <f>VLOOKUP($A32,ORÇAMENTO!A:I,9,0)</f>
        <v>0</v>
      </c>
      <c r="D32" s="119" t="e">
        <f t="shared" ref="D32" si="2">C32/C$36</f>
        <v>#DIV/0!</v>
      </c>
      <c r="E32" s="127"/>
      <c r="F32" s="57"/>
      <c r="G32" s="129"/>
    </row>
    <row r="33" spans="1:27" s="58" customFormat="1" ht="12.75">
      <c r="A33" s="115"/>
      <c r="B33" s="117"/>
      <c r="C33" s="118"/>
      <c r="D33" s="119"/>
      <c r="E33" s="126"/>
      <c r="F33" s="57"/>
      <c r="G33" s="129"/>
      <c r="H33" s="55"/>
      <c r="I33" s="55"/>
      <c r="J33" s="55"/>
      <c r="K33" s="55"/>
      <c r="L33" s="55"/>
      <c r="M33" s="55"/>
      <c r="N33" s="55"/>
      <c r="O33" s="5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75">
      <c r="A34" s="115" t="s">
        <v>372</v>
      </c>
      <c r="B34" s="117" t="str">
        <f>VLOOKUP($A34,ORÇAMENTO!A:I,2,0)</f>
        <v>ACOMPANHAMENTO VISTORIAS</v>
      </c>
      <c r="C34" s="118">
        <f>VLOOKUP($A34,ORÇAMENTO!A:I,9,0)</f>
        <v>0</v>
      </c>
      <c r="D34" s="119" t="e">
        <f t="shared" ref="D34" si="3">C34/C$36</f>
        <v>#DIV/0!</v>
      </c>
      <c r="E34" s="127"/>
      <c r="F34" s="57"/>
      <c r="G34" s="129"/>
    </row>
    <row r="35" spans="1:27" ht="15.75">
      <c r="A35" s="115"/>
      <c r="B35" s="171"/>
      <c r="C35" s="118"/>
      <c r="D35" s="119"/>
      <c r="E35" s="127"/>
      <c r="F35" s="57"/>
      <c r="G35" s="129"/>
    </row>
    <row r="36" spans="1:27">
      <c r="A36" s="209"/>
      <c r="B36" s="212" t="s">
        <v>436</v>
      </c>
      <c r="C36" s="214">
        <f>SUM(C14:C35)</f>
        <v>0</v>
      </c>
      <c r="D36" s="215" t="e">
        <f>SUM(D14:D34)</f>
        <v>#DIV/0!</v>
      </c>
      <c r="E36" s="126"/>
      <c r="F36" s="57"/>
      <c r="G36" s="128"/>
    </row>
    <row r="37" spans="1:27">
      <c r="A37" s="216"/>
      <c r="B37" s="217" t="s">
        <v>57</v>
      </c>
      <c r="C37" s="218">
        <f>ORÇAMENTO!I286</f>
        <v>0</v>
      </c>
      <c r="D37" s="219"/>
    </row>
  </sheetData>
  <mergeCells count="5">
    <mergeCell ref="D11:D12"/>
    <mergeCell ref="C11:C12"/>
    <mergeCell ref="A11:A12"/>
    <mergeCell ref="B11:B12"/>
    <mergeCell ref="A1:D4"/>
  </mergeCells>
  <phoneticPr fontId="127" type="noConversion"/>
  <conditionalFormatting sqref="G1:G64551">
    <cfRule type="cellIs" dxfId="197" priority="1" operator="equal">
      <formula>"CONFERIR"</formula>
    </cfRule>
    <cfRule type="cellIs" dxfId="196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AR57"/>
  <sheetViews>
    <sheetView showGridLines="0" view="pageBreakPreview" zoomScaleNormal="90" zoomScaleSheetLayoutView="100" workbookViewId="0">
      <pane ySplit="12" topLeftCell="A28" activePane="bottomLeft" state="frozen"/>
      <selection activeCell="I22" sqref="I22"/>
      <selection pane="bottomLeft" activeCell="W8" sqref="W8"/>
    </sheetView>
  </sheetViews>
  <sheetFormatPr defaultColWidth="9.140625" defaultRowHeight="13.5"/>
  <cols>
    <col min="1" max="1" width="6.42578125" style="22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4.7109375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256"/>
      <c r="B1" s="257"/>
      <c r="C1" s="257"/>
      <c r="D1" s="257"/>
      <c r="E1" s="257"/>
      <c r="F1" s="257"/>
      <c r="G1" s="257"/>
      <c r="H1" s="298"/>
      <c r="I1" s="298"/>
      <c r="J1" s="298"/>
      <c r="K1" s="298"/>
      <c r="L1" s="298"/>
      <c r="M1" s="298"/>
      <c r="N1" s="298"/>
      <c r="O1" s="298"/>
      <c r="P1" s="298"/>
      <c r="Q1" s="257"/>
      <c r="R1" s="257"/>
      <c r="S1" s="257"/>
      <c r="T1" s="257"/>
      <c r="U1" s="257"/>
      <c r="V1" s="257"/>
      <c r="W1" s="258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259"/>
      <c r="B2" s="260"/>
      <c r="C2" s="260"/>
      <c r="D2" s="260"/>
      <c r="E2" s="260"/>
      <c r="F2" s="260"/>
      <c r="G2" s="260"/>
      <c r="H2" s="299"/>
      <c r="I2" s="299"/>
      <c r="J2" s="299"/>
      <c r="K2" s="299"/>
      <c r="L2" s="299"/>
      <c r="M2" s="299"/>
      <c r="N2" s="299"/>
      <c r="O2" s="299"/>
      <c r="P2" s="299"/>
      <c r="Q2" s="260"/>
      <c r="R2" s="260"/>
      <c r="S2" s="260"/>
      <c r="T2" s="260"/>
      <c r="U2" s="260"/>
      <c r="V2" s="260"/>
      <c r="W2" s="261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259"/>
      <c r="B3" s="260"/>
      <c r="C3" s="260"/>
      <c r="D3" s="260"/>
      <c r="E3" s="260"/>
      <c r="F3" s="260"/>
      <c r="G3" s="260"/>
      <c r="H3" s="299"/>
      <c r="I3" s="299"/>
      <c r="J3" s="299"/>
      <c r="K3" s="299"/>
      <c r="L3" s="299"/>
      <c r="M3" s="299"/>
      <c r="N3" s="299"/>
      <c r="O3" s="299"/>
      <c r="P3" s="299"/>
      <c r="Q3" s="260"/>
      <c r="R3" s="260"/>
      <c r="S3" s="260"/>
      <c r="T3" s="260"/>
      <c r="U3" s="260"/>
      <c r="V3" s="260"/>
      <c r="W3" s="261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262"/>
      <c r="B4" s="263"/>
      <c r="C4" s="263"/>
      <c r="D4" s="263"/>
      <c r="E4" s="263"/>
      <c r="F4" s="263"/>
      <c r="G4" s="263"/>
      <c r="H4" s="300"/>
      <c r="I4" s="300"/>
      <c r="J4" s="300"/>
      <c r="K4" s="300"/>
      <c r="L4" s="300"/>
      <c r="M4" s="300"/>
      <c r="N4" s="300"/>
      <c r="O4" s="300"/>
      <c r="P4" s="300"/>
      <c r="Q4" s="263"/>
      <c r="R4" s="263"/>
      <c r="S4" s="263"/>
      <c r="T4" s="263"/>
      <c r="U4" s="263"/>
      <c r="V4" s="263"/>
      <c r="W4" s="264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62" t="str">
        <f>ORÇAMENTO!A5</f>
        <v>OBRA: HOSPITAL HELIÓPOLIS</v>
      </c>
      <c r="B5" s="163"/>
      <c r="C5" s="124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30" t="str">
        <f>ORÇAMENTO!H5</f>
        <v>ENCARGOS SOCIAIS:</v>
      </c>
      <c r="W5" s="122">
        <f>ORÇAMENTO!I5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64" t="str">
        <f>ORÇAMENTO!A6</f>
        <v>END: RUA CONEGO XAVIER, N°273</v>
      </c>
      <c r="B6" s="165"/>
      <c r="C6" s="124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31" t="str">
        <f>ORÇAMENTO!H6</f>
        <v>BDI GERAL :</v>
      </c>
      <c r="W6" s="122">
        <f>ORÇAMENTO!I6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49"/>
      <c r="B7" s="228"/>
      <c r="C7" s="124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32"/>
      <c r="W7" s="122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10" t="str">
        <f>ORÇAMENTO!A8</f>
        <v>ÁREA:  22.573 M2</v>
      </c>
      <c r="B8" s="311"/>
      <c r="C8" s="124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32" t="str">
        <f>ORÇAMENTO!H8</f>
        <v>REVISÃO:</v>
      </c>
      <c r="W8" s="233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43" t="s">
        <v>748</v>
      </c>
      <c r="B9" s="234"/>
      <c r="C9" s="12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 t="str">
        <f>ORÇAMENTO!H9</f>
        <v>DATA DA ELABORAÇÃO DA PLANILHA:</v>
      </c>
      <c r="W9" s="123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37"/>
      <c r="B10" s="238"/>
      <c r="C10" s="19"/>
      <c r="D10" s="17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07" t="s">
        <v>4</v>
      </c>
      <c r="B11" s="296" t="s">
        <v>5</v>
      </c>
      <c r="C11" s="240" t="s">
        <v>25</v>
      </c>
      <c r="D11" s="309" t="s">
        <v>18</v>
      </c>
      <c r="E11" s="312" t="s">
        <v>19</v>
      </c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296" t="s">
        <v>24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08"/>
      <c r="B12" s="297"/>
      <c r="C12" s="227" t="s">
        <v>17</v>
      </c>
      <c r="D12" s="309"/>
      <c r="E12" s="226" t="s">
        <v>20</v>
      </c>
      <c r="F12" s="226" t="s">
        <v>21</v>
      </c>
      <c r="G12" s="226" t="s">
        <v>22</v>
      </c>
      <c r="H12" s="226" t="s">
        <v>23</v>
      </c>
      <c r="I12" s="226" t="s">
        <v>27</v>
      </c>
      <c r="J12" s="226" t="s">
        <v>30</v>
      </c>
      <c r="K12" s="226" t="s">
        <v>293</v>
      </c>
      <c r="L12" s="226" t="s">
        <v>297</v>
      </c>
      <c r="M12" s="226" t="s">
        <v>352</v>
      </c>
      <c r="N12" s="226" t="s">
        <v>353</v>
      </c>
      <c r="O12" s="226" t="s">
        <v>354</v>
      </c>
      <c r="P12" s="226" t="s">
        <v>355</v>
      </c>
      <c r="Q12" s="226" t="s">
        <v>362</v>
      </c>
      <c r="R12" s="226" t="s">
        <v>363</v>
      </c>
      <c r="S12" s="226" t="s">
        <v>438</v>
      </c>
      <c r="T12" s="226" t="s">
        <v>439</v>
      </c>
      <c r="U12" s="226" t="s">
        <v>440</v>
      </c>
      <c r="V12" s="226" t="s">
        <v>441</v>
      </c>
      <c r="W12" s="297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84" t="s">
        <v>49</v>
      </c>
      <c r="B13" s="287" t="str">
        <f>VLOOKUP(A13,RESUMO!$A$11:$D$37,2,0)</f>
        <v>PROJETO EXECUTIVO</v>
      </c>
      <c r="C13" s="290">
        <f>VLOOKUP(A13,RESUMO!$A$11:$D$37,3,0)</f>
        <v>0</v>
      </c>
      <c r="D13" s="293" t="e">
        <f>C13/$W$46</f>
        <v>#DIV/0!</v>
      </c>
      <c r="E13" s="120">
        <f t="shared" ref="E13:O13" si="0">E15*$C13</f>
        <v>0</v>
      </c>
      <c r="F13" s="120">
        <f t="shared" si="0"/>
        <v>0</v>
      </c>
      <c r="G13" s="120"/>
      <c r="H13" s="120"/>
      <c r="I13" s="120"/>
      <c r="J13" s="120"/>
      <c r="K13" s="120"/>
      <c r="L13" s="120"/>
      <c r="M13" s="120">
        <f t="shared" si="0"/>
        <v>0</v>
      </c>
      <c r="N13" s="120">
        <f t="shared" si="0"/>
        <v>0</v>
      </c>
      <c r="O13" s="120">
        <f t="shared" si="0"/>
        <v>0</v>
      </c>
      <c r="P13" s="120"/>
      <c r="Q13" s="120"/>
      <c r="R13" s="120"/>
      <c r="S13" s="120"/>
      <c r="T13" s="120">
        <f>T15*$C13</f>
        <v>0</v>
      </c>
      <c r="U13" s="120">
        <f>U15*$C13</f>
        <v>0</v>
      </c>
      <c r="V13" s="120">
        <f>V15*$C13</f>
        <v>0</v>
      </c>
      <c r="W13" s="241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85"/>
      <c r="B14" s="288"/>
      <c r="C14" s="291">
        <f>VLOOKUP($A14,[1]ORÇAMENTO!$A$21:$K$202,8,0)</f>
        <v>0</v>
      </c>
      <c r="D14" s="294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25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86"/>
      <c r="B15" s="289"/>
      <c r="C15" s="292">
        <f>VLOOKUP($A15,[1]ORÇAMENTO!$A$21:$K$202,8,0)</f>
        <v>0</v>
      </c>
      <c r="D15" s="295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84" t="s">
        <v>50</v>
      </c>
      <c r="B16" s="287" t="str">
        <f>VLOOKUP(A16,RESUMO!$A$11:$D$37,2,0)</f>
        <v>ADMINISTRAÇÃO DA OBRA</v>
      </c>
      <c r="C16" s="290">
        <f>VLOOKUP(A16,RESUMO!$A$11:$D$37,3,0)</f>
        <v>0</v>
      </c>
      <c r="D16" s="293" t="e">
        <f t="shared" ref="D16" si="2">C16/$W$46</f>
        <v>#DIV/0!</v>
      </c>
      <c r="E16" s="120">
        <f t="shared" ref="E16:V16" si="3">E18*$C16</f>
        <v>0</v>
      </c>
      <c r="F16" s="120">
        <f t="shared" si="3"/>
        <v>0</v>
      </c>
      <c r="G16" s="120">
        <f t="shared" si="3"/>
        <v>0</v>
      </c>
      <c r="H16" s="120">
        <f t="shared" si="3"/>
        <v>0</v>
      </c>
      <c r="I16" s="120">
        <f t="shared" si="3"/>
        <v>0</v>
      </c>
      <c r="J16" s="120">
        <f t="shared" si="3"/>
        <v>0</v>
      </c>
      <c r="K16" s="120">
        <f t="shared" si="3"/>
        <v>0</v>
      </c>
      <c r="L16" s="120">
        <f t="shared" si="3"/>
        <v>0</v>
      </c>
      <c r="M16" s="120">
        <f t="shared" si="3"/>
        <v>0</v>
      </c>
      <c r="N16" s="120">
        <f t="shared" si="3"/>
        <v>0</v>
      </c>
      <c r="O16" s="120">
        <f t="shared" si="3"/>
        <v>0</v>
      </c>
      <c r="P16" s="120">
        <f t="shared" si="3"/>
        <v>0</v>
      </c>
      <c r="Q16" s="120">
        <f t="shared" si="3"/>
        <v>0</v>
      </c>
      <c r="R16" s="120">
        <f t="shared" si="3"/>
        <v>0</v>
      </c>
      <c r="S16" s="120">
        <f t="shared" si="3"/>
        <v>0</v>
      </c>
      <c r="T16" s="120">
        <f t="shared" si="3"/>
        <v>0</v>
      </c>
      <c r="U16" s="120">
        <f t="shared" si="3"/>
        <v>0</v>
      </c>
      <c r="V16" s="120">
        <f t="shared" si="3"/>
        <v>0</v>
      </c>
      <c r="W16" s="241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85"/>
      <c r="B17" s="288"/>
      <c r="C17" s="291">
        <f>VLOOKUP($A17,[1]ORÇAMENTO!$A$21:$K$202,8,0)</f>
        <v>0</v>
      </c>
      <c r="D17" s="294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25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86"/>
      <c r="B18" s="289"/>
      <c r="C18" s="292">
        <f>VLOOKUP($A18,[1]ORÇAMENTO!$A$21:$K$202,8,0)</f>
        <v>0</v>
      </c>
      <c r="D18" s="295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84" t="s">
        <v>51</v>
      </c>
      <c r="B19" s="287" t="str">
        <f>VLOOKUP(A19,RESUMO!$A$11:$D$37,2,0)</f>
        <v>CANTEIRO</v>
      </c>
      <c r="C19" s="290">
        <f>VLOOKUP(A19,RESUMO!$A$11:$D$37,3,0)</f>
        <v>0</v>
      </c>
      <c r="D19" s="293" t="e">
        <f t="shared" ref="D19" si="5">C19/$W$46</f>
        <v>#DIV/0!</v>
      </c>
      <c r="E19" s="120">
        <f>E21*$C19</f>
        <v>0</v>
      </c>
      <c r="F19" s="120">
        <f>F21*$C19</f>
        <v>0</v>
      </c>
      <c r="G19" s="120">
        <f>G21*$C19</f>
        <v>0</v>
      </c>
      <c r="H19" s="120">
        <f>H21*$C19</f>
        <v>0</v>
      </c>
      <c r="I19" s="120"/>
      <c r="J19" s="120"/>
      <c r="K19" s="120">
        <f>K21*$C19</f>
        <v>0</v>
      </c>
      <c r="L19" s="120">
        <f>L21*$C19</f>
        <v>0</v>
      </c>
      <c r="M19" s="120">
        <f>M21*$C19</f>
        <v>0</v>
      </c>
      <c r="N19" s="120">
        <f t="shared" ref="N19:O19" si="6">N21*$C19</f>
        <v>0</v>
      </c>
      <c r="O19" s="120">
        <f t="shared" si="6"/>
        <v>0</v>
      </c>
      <c r="P19" s="120"/>
      <c r="Q19" s="120"/>
      <c r="R19" s="120"/>
      <c r="S19" s="120"/>
      <c r="T19" s="120">
        <f t="shared" ref="T19:V19" si="7">T21*$C19</f>
        <v>0</v>
      </c>
      <c r="U19" s="120">
        <f t="shared" si="7"/>
        <v>0</v>
      </c>
      <c r="V19" s="120">
        <f t="shared" si="7"/>
        <v>0</v>
      </c>
      <c r="W19" s="241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85"/>
      <c r="B20" s="288"/>
      <c r="C20" s="291">
        <f>VLOOKUP($A20,[1]ORÇAMENTO!$A$21:$K$202,8,0)</f>
        <v>0</v>
      </c>
      <c r="D20" s="294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25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86"/>
      <c r="B21" s="289"/>
      <c r="C21" s="292">
        <f>VLOOKUP($A21,[1]ORÇAMENTO!$A$21:$K$202,8,0)</f>
        <v>0</v>
      </c>
      <c r="D21" s="295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84" t="s">
        <v>52</v>
      </c>
      <c r="B22" s="287" t="str">
        <f>VLOOKUP(A22,RESUMO!$A$11:$D$37,2,0)</f>
        <v>SERVIÇOS CIVIS</v>
      </c>
      <c r="C22" s="290">
        <f>VLOOKUP(A22,RESUMO!$A$11:$D$37,3,0)</f>
        <v>0</v>
      </c>
      <c r="D22" s="293" t="e">
        <f t="shared" ref="D22" si="9">C22/$W$46</f>
        <v>#DIV/0!</v>
      </c>
      <c r="E22" s="120">
        <f t="shared" ref="E22:S22" si="10">E24*$C22</f>
        <v>0</v>
      </c>
      <c r="F22" s="120">
        <f t="shared" si="10"/>
        <v>0</v>
      </c>
      <c r="G22" s="120"/>
      <c r="H22" s="120">
        <f t="shared" ref="H22:M22" si="11">H24*$C22</f>
        <v>0</v>
      </c>
      <c r="I22" s="120">
        <f t="shared" si="11"/>
        <v>0</v>
      </c>
      <c r="J22" s="120">
        <f t="shared" si="11"/>
        <v>0</v>
      </c>
      <c r="K22" s="120">
        <f t="shared" si="11"/>
        <v>0</v>
      </c>
      <c r="L22" s="120">
        <f t="shared" si="11"/>
        <v>0</v>
      </c>
      <c r="M22" s="120">
        <f t="shared" si="11"/>
        <v>0</v>
      </c>
      <c r="N22" s="120">
        <f t="shared" si="10"/>
        <v>0</v>
      </c>
      <c r="O22" s="120">
        <f t="shared" si="10"/>
        <v>0</v>
      </c>
      <c r="P22" s="120">
        <f t="shared" si="10"/>
        <v>0</v>
      </c>
      <c r="Q22" s="120">
        <f t="shared" si="10"/>
        <v>0</v>
      </c>
      <c r="R22" s="120">
        <f t="shared" si="10"/>
        <v>0</v>
      </c>
      <c r="S22" s="120">
        <f t="shared" si="10"/>
        <v>0</v>
      </c>
      <c r="T22" s="120">
        <f>T24*$C22</f>
        <v>0</v>
      </c>
      <c r="U22" s="120">
        <f>U24*$C22</f>
        <v>0</v>
      </c>
      <c r="V22" s="120">
        <f>V24*$C22</f>
        <v>0</v>
      </c>
      <c r="W22" s="241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85"/>
      <c r="B23" s="288"/>
      <c r="C23" s="291">
        <f>VLOOKUP($A23,[1]ORÇAMENTO!$A$21:$K$202,8,0)</f>
        <v>0</v>
      </c>
      <c r="D23" s="294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25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86"/>
      <c r="B24" s="289"/>
      <c r="C24" s="292">
        <f>VLOOKUP($A24,[1]ORÇAMENTO!$A$21:$K$202,8,0)</f>
        <v>0</v>
      </c>
      <c r="D24" s="295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84" t="s">
        <v>53</v>
      </c>
      <c r="B25" s="287" t="str">
        <f>VLOOKUP(A25,RESUMO!$A$11:$D$37,2,0)</f>
        <v>DETECÇÃO E ALARME</v>
      </c>
      <c r="C25" s="290">
        <f>VLOOKUP(A25,RESUMO!$A$11:$D$37,3,0)</f>
        <v>0</v>
      </c>
      <c r="D25" s="293" t="e">
        <f t="shared" ref="D25" si="13">C25/$W$46</f>
        <v>#DIV/0!</v>
      </c>
      <c r="E25" s="120">
        <f t="shared" ref="E25:F25" si="14">E27*$C25</f>
        <v>0</v>
      </c>
      <c r="F25" s="120">
        <f t="shared" si="14"/>
        <v>0</v>
      </c>
      <c r="G25" s="120"/>
      <c r="H25" s="120"/>
      <c r="I25" s="120"/>
      <c r="J25" s="120">
        <f t="shared" ref="J25:V25" si="15">J27*$C25</f>
        <v>0</v>
      </c>
      <c r="K25" s="120">
        <f t="shared" si="15"/>
        <v>0</v>
      </c>
      <c r="L25" s="120">
        <f t="shared" si="15"/>
        <v>0</v>
      </c>
      <c r="M25" s="120">
        <f t="shared" si="15"/>
        <v>0</v>
      </c>
      <c r="N25" s="120">
        <f t="shared" si="15"/>
        <v>0</v>
      </c>
      <c r="O25" s="120">
        <f t="shared" si="15"/>
        <v>0</v>
      </c>
      <c r="P25" s="120">
        <f t="shared" si="15"/>
        <v>0</v>
      </c>
      <c r="Q25" s="120">
        <f t="shared" si="15"/>
        <v>0</v>
      </c>
      <c r="R25" s="120">
        <f t="shared" si="15"/>
        <v>0</v>
      </c>
      <c r="S25" s="120">
        <f t="shared" si="15"/>
        <v>0</v>
      </c>
      <c r="T25" s="120">
        <f t="shared" si="15"/>
        <v>0</v>
      </c>
      <c r="U25" s="120">
        <f t="shared" si="15"/>
        <v>0</v>
      </c>
      <c r="V25" s="120">
        <f t="shared" si="15"/>
        <v>0</v>
      </c>
      <c r="W25" s="241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85"/>
      <c r="B26" s="288"/>
      <c r="C26" s="291">
        <f>VLOOKUP($A26,[1]ORÇAMENTO!$A$21:$K$202,8,0)</f>
        <v>0</v>
      </c>
      <c r="D26" s="294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25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86"/>
      <c r="B27" s="289"/>
      <c r="C27" s="292">
        <f>VLOOKUP($A27,[1]ORÇAMENTO!$A$21:$K$202,8,0)</f>
        <v>0</v>
      </c>
      <c r="D27" s="295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84" t="s">
        <v>54</v>
      </c>
      <c r="B28" s="287" t="str">
        <f>VLOOKUP(A28,RESUMO!$A$11:$D$37,2,0)</f>
        <v xml:space="preserve">INSTALAÇÕES ELÉTRICAS </v>
      </c>
      <c r="C28" s="290">
        <f>VLOOKUP(A28,RESUMO!$A$11:$D$37,3,0)</f>
        <v>0</v>
      </c>
      <c r="D28" s="293" t="e">
        <f t="shared" ref="D28" si="18">C28/$W$46</f>
        <v>#DIV/0!</v>
      </c>
      <c r="E28" s="120">
        <f t="shared" ref="E28:V28" si="19">E30*$C28</f>
        <v>0</v>
      </c>
      <c r="F28" s="120">
        <f t="shared" si="19"/>
        <v>0</v>
      </c>
      <c r="G28" s="120"/>
      <c r="H28" s="120"/>
      <c r="I28" s="120"/>
      <c r="J28" s="120">
        <f t="shared" ref="J28:U28" si="20">J30*$C28</f>
        <v>0</v>
      </c>
      <c r="K28" s="120">
        <f t="shared" si="20"/>
        <v>0</v>
      </c>
      <c r="L28" s="120">
        <f t="shared" si="20"/>
        <v>0</v>
      </c>
      <c r="M28" s="120">
        <f t="shared" si="20"/>
        <v>0</v>
      </c>
      <c r="N28" s="120">
        <f t="shared" si="20"/>
        <v>0</v>
      </c>
      <c r="O28" s="120">
        <f t="shared" si="20"/>
        <v>0</v>
      </c>
      <c r="P28" s="120">
        <f t="shared" si="20"/>
        <v>0</v>
      </c>
      <c r="Q28" s="120">
        <f t="shared" si="20"/>
        <v>0</v>
      </c>
      <c r="R28" s="120">
        <f t="shared" si="20"/>
        <v>0</v>
      </c>
      <c r="S28" s="120">
        <f t="shared" si="20"/>
        <v>0</v>
      </c>
      <c r="T28" s="120">
        <f t="shared" si="20"/>
        <v>0</v>
      </c>
      <c r="U28" s="120">
        <f t="shared" si="20"/>
        <v>0</v>
      </c>
      <c r="V28" s="120">
        <f t="shared" si="19"/>
        <v>0</v>
      </c>
      <c r="W28" s="241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85"/>
      <c r="B29" s="288"/>
      <c r="C29" s="291">
        <f>VLOOKUP($A29,[1]ORÇAMENTO!$A$21:$K$202,8,0)</f>
        <v>0</v>
      </c>
      <c r="D29" s="294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25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86"/>
      <c r="B30" s="289"/>
      <c r="C30" s="292">
        <f>VLOOKUP($A30,[1]ORÇAMENTO!$A$21:$K$202,8,0)</f>
        <v>0</v>
      </c>
      <c r="D30" s="295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84" t="s">
        <v>55</v>
      </c>
      <c r="B31" s="287" t="str">
        <f>VLOOKUP(A31,RESUMO!$A$11:$D$37,2,0)</f>
        <v xml:space="preserve">INSTALAÇÕES DE COMBATE Á INCÊNDIO </v>
      </c>
      <c r="C31" s="290">
        <f>VLOOKUP(A31,RESUMO!$A$11:$D$37,3,0)</f>
        <v>0</v>
      </c>
      <c r="D31" s="293" t="e">
        <f t="shared" ref="D31" si="23">C31/$W$46</f>
        <v>#DIV/0!</v>
      </c>
      <c r="E31" s="120">
        <f t="shared" ref="E31:F31" si="24">E33*$C31</f>
        <v>0</v>
      </c>
      <c r="F31" s="120">
        <f t="shared" si="24"/>
        <v>0</v>
      </c>
      <c r="G31" s="120"/>
      <c r="H31" s="120"/>
      <c r="I31" s="120"/>
      <c r="J31" s="120">
        <f t="shared" ref="J31:T31" si="25">J33*$C31</f>
        <v>0</v>
      </c>
      <c r="K31" s="120">
        <f t="shared" si="25"/>
        <v>0</v>
      </c>
      <c r="L31" s="120">
        <f t="shared" si="25"/>
        <v>0</v>
      </c>
      <c r="M31" s="120">
        <f t="shared" si="25"/>
        <v>0</v>
      </c>
      <c r="N31" s="120">
        <f t="shared" si="25"/>
        <v>0</v>
      </c>
      <c r="O31" s="120">
        <f t="shared" si="25"/>
        <v>0</v>
      </c>
      <c r="P31" s="120">
        <f t="shared" si="25"/>
        <v>0</v>
      </c>
      <c r="Q31" s="120">
        <f t="shared" si="25"/>
        <v>0</v>
      </c>
      <c r="R31" s="120">
        <f t="shared" si="25"/>
        <v>0</v>
      </c>
      <c r="S31" s="120">
        <f t="shared" si="25"/>
        <v>0</v>
      </c>
      <c r="T31" s="120">
        <f t="shared" si="25"/>
        <v>0</v>
      </c>
      <c r="U31" s="120"/>
      <c r="V31" s="120"/>
      <c r="W31" s="241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85"/>
      <c r="B32" s="288"/>
      <c r="C32" s="291">
        <f>VLOOKUP($A32,[1]ORÇAMENTO!$A$21:$K$202,8,0)</f>
        <v>0</v>
      </c>
      <c r="D32" s="294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25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86"/>
      <c r="B33" s="289"/>
      <c r="C33" s="292">
        <f>VLOOKUP($A33,[1]ORÇAMENTO!$A$21:$K$202,8,0)</f>
        <v>0</v>
      </c>
      <c r="D33" s="295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84" t="s">
        <v>294</v>
      </c>
      <c r="B34" s="287" t="str">
        <f>VLOOKUP(A34,RESUMO!$A$11:$D$37,2,0)</f>
        <v>PINTURA</v>
      </c>
      <c r="C34" s="290">
        <f>VLOOKUP(A34,RESUMO!$A$11:$D$37,3,0)</f>
        <v>0</v>
      </c>
      <c r="D34" s="293" t="e">
        <f t="shared" ref="D34" si="27">C34/$W$46</f>
        <v>#DIV/0!</v>
      </c>
      <c r="E34" s="120">
        <f t="shared" ref="E34:O34" si="28">E36*$C34</f>
        <v>0</v>
      </c>
      <c r="F34" s="120">
        <f t="shared" si="28"/>
        <v>0</v>
      </c>
      <c r="G34" s="120"/>
      <c r="H34" s="120"/>
      <c r="I34" s="120"/>
      <c r="J34" s="120"/>
      <c r="K34" s="120"/>
      <c r="L34" s="120"/>
      <c r="M34" s="120">
        <f t="shared" si="28"/>
        <v>0</v>
      </c>
      <c r="N34" s="120">
        <f t="shared" si="28"/>
        <v>0</v>
      </c>
      <c r="O34" s="120">
        <f t="shared" si="28"/>
        <v>0</v>
      </c>
      <c r="P34" s="120"/>
      <c r="Q34" s="120"/>
      <c r="R34" s="120">
        <f t="shared" ref="R34:V34" si="29">R36*$C34</f>
        <v>0</v>
      </c>
      <c r="S34" s="120">
        <f t="shared" si="29"/>
        <v>0</v>
      </c>
      <c r="T34" s="120">
        <f t="shared" si="29"/>
        <v>0</v>
      </c>
      <c r="U34" s="120">
        <f t="shared" si="29"/>
        <v>0</v>
      </c>
      <c r="V34" s="120">
        <f t="shared" si="29"/>
        <v>0</v>
      </c>
      <c r="W34" s="241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85"/>
      <c r="B35" s="288"/>
      <c r="C35" s="291">
        <f>VLOOKUP($A35,[1]ORÇAMENTO!$A$21:$K$202,8,0)</f>
        <v>0</v>
      </c>
      <c r="D35" s="294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25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86"/>
      <c r="B36" s="289"/>
      <c r="C36" s="292">
        <f>VLOOKUP($A36,[1]ORÇAMENTO!$A$21:$K$202,8,0)</f>
        <v>0</v>
      </c>
      <c r="D36" s="295"/>
      <c r="E36" s="188"/>
      <c r="F36" s="187"/>
      <c r="G36" s="187"/>
      <c r="H36" s="187"/>
      <c r="I36" s="187"/>
      <c r="J36" s="188"/>
      <c r="K36" s="187"/>
      <c r="L36" s="187"/>
      <c r="M36" s="187"/>
      <c r="N36" s="187"/>
      <c r="O36" s="187"/>
      <c r="P36" s="187"/>
      <c r="Q36" s="187"/>
      <c r="R36" s="187">
        <v>0.2</v>
      </c>
      <c r="S36" s="187">
        <v>0.3</v>
      </c>
      <c r="T36" s="187">
        <v>0.3</v>
      </c>
      <c r="U36" s="13">
        <v>0.2</v>
      </c>
      <c r="V36" s="188"/>
      <c r="W36" s="225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84" t="s">
        <v>295</v>
      </c>
      <c r="B37" s="287" t="str">
        <f>VLOOKUP(A37,RESUMO!$A$11:$D$37,2,0)</f>
        <v>SERVIÇOS FINAIS</v>
      </c>
      <c r="C37" s="290">
        <f>VLOOKUP(A37,RESUMO!$A$11:$D$37,3,0)</f>
        <v>0</v>
      </c>
      <c r="D37" s="293" t="e">
        <f t="shared" ref="D37" si="31">C37/$W$46</f>
        <v>#DIV/0!</v>
      </c>
      <c r="E37" s="187"/>
      <c r="F37" s="189"/>
      <c r="G37" s="189"/>
      <c r="H37" s="189"/>
      <c r="I37" s="189"/>
      <c r="J37" s="187"/>
      <c r="K37" s="189"/>
      <c r="L37" s="189"/>
      <c r="M37" s="189"/>
      <c r="N37" s="189"/>
      <c r="O37" s="189"/>
      <c r="P37" s="189"/>
      <c r="Q37" s="189"/>
      <c r="R37" s="189"/>
      <c r="S37" s="189"/>
      <c r="T37" s="120">
        <f>T39*$C37</f>
        <v>0</v>
      </c>
      <c r="U37" s="120">
        <f>U39*$C37</f>
        <v>0</v>
      </c>
      <c r="V37" s="189"/>
      <c r="W37" s="241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85"/>
      <c r="B38" s="288"/>
      <c r="C38" s="291">
        <f>VLOOKUP($A38,[1]ORÇAMENTO!$A$21:$K$202,8,0)</f>
        <v>0</v>
      </c>
      <c r="D38" s="294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4">
        <f t="shared" ref="T38:U38" si="32">T39</f>
        <v>0.8</v>
      </c>
      <c r="U38" s="14">
        <f t="shared" si="32"/>
        <v>0.2</v>
      </c>
      <c r="V38" s="187"/>
      <c r="W38" s="225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86"/>
      <c r="B39" s="289"/>
      <c r="C39" s="292">
        <f>VLOOKUP($A39,[1]ORÇAMENTO!$A$21:$K$202,8,0)</f>
        <v>0</v>
      </c>
      <c r="D39" s="295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3">
        <v>0.8</v>
      </c>
      <c r="U39" s="13">
        <v>0.2</v>
      </c>
      <c r="V39" s="188"/>
      <c r="W39" s="225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84" t="s">
        <v>356</v>
      </c>
      <c r="B40" s="287" t="str">
        <f>VLOOKUP(A40,RESUMO!$A$11:$D$37,2,0)</f>
        <v>PROJETO AS BUILT</v>
      </c>
      <c r="C40" s="290">
        <f>VLOOKUP(A40,RESUMO!$A$11:$D$37,3,0)</f>
        <v>0</v>
      </c>
      <c r="D40" s="293" t="e">
        <f t="shared" ref="D40" si="33">C40/$W$46</f>
        <v>#DIV/0!</v>
      </c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20">
        <f>T42*$C40</f>
        <v>0</v>
      </c>
      <c r="U40" s="120">
        <f>U42*$C40</f>
        <v>0</v>
      </c>
      <c r="V40" s="187"/>
      <c r="W40" s="241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85"/>
      <c r="B41" s="288"/>
      <c r="C41" s="291">
        <f>VLOOKUP($A41,[1]ORÇAMENTO!$A$21:$K$202,8,0)</f>
        <v>0</v>
      </c>
      <c r="D41" s="294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4">
        <f t="shared" ref="T41:U41" si="34">T42</f>
        <v>0.8</v>
      </c>
      <c r="U41" s="14">
        <f t="shared" si="34"/>
        <v>0.2</v>
      </c>
      <c r="V41" s="187"/>
      <c r="W41" s="225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86"/>
      <c r="B42" s="289"/>
      <c r="C42" s="292">
        <f>VLOOKUP($A42,[1]ORÇAMENTO!$A$21:$K$202,8,0)</f>
        <v>0</v>
      </c>
      <c r="D42" s="295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3">
        <v>0.8</v>
      </c>
      <c r="U42" s="13">
        <v>0.2</v>
      </c>
      <c r="V42" s="187"/>
      <c r="W42" s="225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84" t="s">
        <v>372</v>
      </c>
      <c r="B43" s="287" t="str">
        <f>VLOOKUP(A43,RESUMO!$A$11:$D$37,2,0)</f>
        <v>ACOMPANHAMENTO VISTORIAS</v>
      </c>
      <c r="C43" s="290">
        <f>VLOOKUP(A43,RESUMO!$A$11:$D$37,3,0)</f>
        <v>0</v>
      </c>
      <c r="D43" s="293" t="e">
        <f t="shared" ref="D43" si="35">C43/$W$46</f>
        <v>#DIV/0!</v>
      </c>
      <c r="E43" s="120">
        <f>E45*$C43</f>
        <v>0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>
        <f t="shared" ref="O43" si="36">O45*$C43</f>
        <v>0</v>
      </c>
      <c r="P43" s="120"/>
      <c r="Q43" s="120"/>
      <c r="R43" s="120"/>
      <c r="S43" s="120"/>
      <c r="T43" s="120">
        <f t="shared" ref="T43:V43" si="37">T45*$C43</f>
        <v>0</v>
      </c>
      <c r="U43" s="120">
        <f t="shared" si="37"/>
        <v>0</v>
      </c>
      <c r="V43" s="120">
        <f t="shared" si="37"/>
        <v>0</v>
      </c>
      <c r="W43" s="241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85"/>
      <c r="B44" s="288"/>
      <c r="C44" s="291">
        <f>VLOOKUP($A44,[1]ORÇAMENTO!$A$21:$K$202,8,0)</f>
        <v>0</v>
      </c>
      <c r="D44" s="294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25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86"/>
      <c r="B45" s="289"/>
      <c r="C45" s="292">
        <f>VLOOKUP($A45,[1]ORÇAMENTO!$A$21:$K$202,8,0)</f>
        <v>0</v>
      </c>
      <c r="D45" s="29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01" t="s">
        <v>24</v>
      </c>
      <c r="B46" s="302"/>
      <c r="C46" s="315" t="s">
        <v>442</v>
      </c>
      <c r="D46" s="154"/>
      <c r="E46" s="242">
        <f t="shared" ref="E46:V46" si="39">SUM(E13+E16+E19+E22+E25+E28+E43+E31+E34+E37+E40)</f>
        <v>0</v>
      </c>
      <c r="F46" s="242">
        <f t="shared" si="39"/>
        <v>0</v>
      </c>
      <c r="G46" s="242">
        <f t="shared" si="39"/>
        <v>0</v>
      </c>
      <c r="H46" s="242">
        <f t="shared" si="39"/>
        <v>0</v>
      </c>
      <c r="I46" s="242">
        <f t="shared" si="39"/>
        <v>0</v>
      </c>
      <c r="J46" s="242">
        <f t="shared" si="39"/>
        <v>0</v>
      </c>
      <c r="K46" s="242">
        <f t="shared" si="39"/>
        <v>0</v>
      </c>
      <c r="L46" s="242">
        <f t="shared" si="39"/>
        <v>0</v>
      </c>
      <c r="M46" s="242">
        <f t="shared" si="39"/>
        <v>0</v>
      </c>
      <c r="N46" s="242">
        <f t="shared" si="39"/>
        <v>0</v>
      </c>
      <c r="O46" s="242">
        <f t="shared" si="39"/>
        <v>0</v>
      </c>
      <c r="P46" s="242">
        <f t="shared" si="39"/>
        <v>0</v>
      </c>
      <c r="Q46" s="242">
        <f t="shared" si="39"/>
        <v>0</v>
      </c>
      <c r="R46" s="242">
        <f t="shared" si="39"/>
        <v>0</v>
      </c>
      <c r="S46" s="242">
        <f t="shared" si="39"/>
        <v>0</v>
      </c>
      <c r="T46" s="242">
        <f t="shared" si="39"/>
        <v>0</v>
      </c>
      <c r="U46" s="242">
        <f>SUM(U13+U16+U19+U22+U25+U28+U43+U31+U34+U37+U40)</f>
        <v>0</v>
      </c>
      <c r="V46" s="242">
        <f t="shared" si="39"/>
        <v>0</v>
      </c>
      <c r="W46" s="314">
        <f>SUM(E46:V46)</f>
        <v>0</v>
      </c>
    </row>
    <row r="47" spans="1:44" ht="15" customHeight="1">
      <c r="A47" s="303"/>
      <c r="B47" s="304"/>
      <c r="C47" s="316"/>
      <c r="D47" s="155"/>
      <c r="E47" s="156" t="e">
        <f t="shared" ref="E47:V47" si="40">E46/$W$46</f>
        <v>#DIV/0!</v>
      </c>
      <c r="F47" s="156" t="e">
        <f t="shared" si="40"/>
        <v>#DIV/0!</v>
      </c>
      <c r="G47" s="156" t="e">
        <f t="shared" si="40"/>
        <v>#DIV/0!</v>
      </c>
      <c r="H47" s="156" t="e">
        <f t="shared" si="40"/>
        <v>#DIV/0!</v>
      </c>
      <c r="I47" s="156" t="e">
        <f t="shared" si="40"/>
        <v>#DIV/0!</v>
      </c>
      <c r="J47" s="156" t="e">
        <f t="shared" si="40"/>
        <v>#DIV/0!</v>
      </c>
      <c r="K47" s="156" t="e">
        <f t="shared" si="40"/>
        <v>#DIV/0!</v>
      </c>
      <c r="L47" s="156" t="e">
        <f t="shared" si="40"/>
        <v>#DIV/0!</v>
      </c>
      <c r="M47" s="156" t="e">
        <f t="shared" si="40"/>
        <v>#DIV/0!</v>
      </c>
      <c r="N47" s="156" t="e">
        <f t="shared" si="40"/>
        <v>#DIV/0!</v>
      </c>
      <c r="O47" s="156" t="e">
        <f t="shared" si="40"/>
        <v>#DIV/0!</v>
      </c>
      <c r="P47" s="156" t="e">
        <f t="shared" si="40"/>
        <v>#DIV/0!</v>
      </c>
      <c r="Q47" s="156" t="e">
        <f t="shared" si="40"/>
        <v>#DIV/0!</v>
      </c>
      <c r="R47" s="156" t="e">
        <f t="shared" si="40"/>
        <v>#DIV/0!</v>
      </c>
      <c r="S47" s="156" t="e">
        <f t="shared" si="40"/>
        <v>#DIV/0!</v>
      </c>
      <c r="T47" s="156" t="e">
        <f t="shared" si="40"/>
        <v>#DIV/0!</v>
      </c>
      <c r="U47" s="156" t="e">
        <f t="shared" si="40"/>
        <v>#DIV/0!</v>
      </c>
      <c r="V47" s="156" t="e">
        <f t="shared" si="40"/>
        <v>#DIV/0!</v>
      </c>
      <c r="W47" s="314"/>
      <c r="Z47" s="21"/>
    </row>
    <row r="48" spans="1:44" ht="15" customHeight="1">
      <c r="A48" s="303"/>
      <c r="B48" s="304"/>
      <c r="C48" s="315" t="s">
        <v>443</v>
      </c>
      <c r="D48" s="154"/>
      <c r="E48" s="242">
        <f>E46*$W$6+E46</f>
        <v>0</v>
      </c>
      <c r="F48" s="242">
        <f t="shared" ref="F48:V48" si="41">F46*$W$6+F46</f>
        <v>0</v>
      </c>
      <c r="G48" s="242">
        <f t="shared" si="41"/>
        <v>0</v>
      </c>
      <c r="H48" s="242">
        <f t="shared" si="41"/>
        <v>0</v>
      </c>
      <c r="I48" s="242">
        <f t="shared" si="41"/>
        <v>0</v>
      </c>
      <c r="J48" s="242">
        <f t="shared" si="41"/>
        <v>0</v>
      </c>
      <c r="K48" s="242">
        <f t="shared" si="41"/>
        <v>0</v>
      </c>
      <c r="L48" s="242">
        <f t="shared" si="41"/>
        <v>0</v>
      </c>
      <c r="M48" s="242">
        <f t="shared" si="41"/>
        <v>0</v>
      </c>
      <c r="N48" s="242">
        <f t="shared" si="41"/>
        <v>0</v>
      </c>
      <c r="O48" s="242">
        <f t="shared" si="41"/>
        <v>0</v>
      </c>
      <c r="P48" s="242">
        <f t="shared" si="41"/>
        <v>0</v>
      </c>
      <c r="Q48" s="242">
        <f t="shared" si="41"/>
        <v>0</v>
      </c>
      <c r="R48" s="242">
        <f t="shared" si="41"/>
        <v>0</v>
      </c>
      <c r="S48" s="242">
        <f t="shared" si="41"/>
        <v>0</v>
      </c>
      <c r="T48" s="242">
        <f t="shared" si="41"/>
        <v>0</v>
      </c>
      <c r="U48" s="242">
        <f t="shared" si="41"/>
        <v>0</v>
      </c>
      <c r="V48" s="242">
        <f t="shared" si="41"/>
        <v>0</v>
      </c>
      <c r="W48" s="314">
        <f>SUM(E48:V48)</f>
        <v>0</v>
      </c>
    </row>
    <row r="49" spans="1:23" ht="15" customHeight="1">
      <c r="A49" s="303"/>
      <c r="B49" s="304"/>
      <c r="C49" s="316"/>
      <c r="D49" s="155"/>
      <c r="E49" s="156" t="e">
        <f>E48/$W$48</f>
        <v>#DIV/0!</v>
      </c>
      <c r="F49" s="156" t="e">
        <f t="shared" ref="F49:V49" si="42">F48/$W$48</f>
        <v>#DIV/0!</v>
      </c>
      <c r="G49" s="156" t="e">
        <f t="shared" si="42"/>
        <v>#DIV/0!</v>
      </c>
      <c r="H49" s="156" t="e">
        <f t="shared" si="42"/>
        <v>#DIV/0!</v>
      </c>
      <c r="I49" s="156" t="e">
        <f t="shared" si="42"/>
        <v>#DIV/0!</v>
      </c>
      <c r="J49" s="156" t="e">
        <f t="shared" si="42"/>
        <v>#DIV/0!</v>
      </c>
      <c r="K49" s="156" t="e">
        <f t="shared" si="42"/>
        <v>#DIV/0!</v>
      </c>
      <c r="L49" s="156" t="e">
        <f t="shared" si="42"/>
        <v>#DIV/0!</v>
      </c>
      <c r="M49" s="156" t="e">
        <f t="shared" si="42"/>
        <v>#DIV/0!</v>
      </c>
      <c r="N49" s="156" t="e">
        <f t="shared" si="42"/>
        <v>#DIV/0!</v>
      </c>
      <c r="O49" s="156" t="e">
        <f t="shared" si="42"/>
        <v>#DIV/0!</v>
      </c>
      <c r="P49" s="156" t="e">
        <f t="shared" si="42"/>
        <v>#DIV/0!</v>
      </c>
      <c r="Q49" s="156" t="e">
        <f t="shared" si="42"/>
        <v>#DIV/0!</v>
      </c>
      <c r="R49" s="156" t="e">
        <f t="shared" si="42"/>
        <v>#DIV/0!</v>
      </c>
      <c r="S49" s="156" t="e">
        <f t="shared" si="42"/>
        <v>#DIV/0!</v>
      </c>
      <c r="T49" s="156" t="e">
        <f t="shared" si="42"/>
        <v>#DIV/0!</v>
      </c>
      <c r="U49" s="156" t="e">
        <f t="shared" si="42"/>
        <v>#DIV/0!</v>
      </c>
      <c r="V49" s="156" t="e">
        <f t="shared" si="42"/>
        <v>#DIV/0!</v>
      </c>
      <c r="W49" s="314"/>
    </row>
    <row r="50" spans="1:23" ht="15" customHeight="1">
      <c r="A50" s="303"/>
      <c r="B50" s="304"/>
      <c r="C50" s="315" t="s">
        <v>26</v>
      </c>
      <c r="D50" s="155"/>
      <c r="E50" s="242">
        <f>E48</f>
        <v>0</v>
      </c>
      <c r="F50" s="242">
        <f t="shared" ref="F50:T51" si="43">F48+E50</f>
        <v>0</v>
      </c>
      <c r="G50" s="242">
        <f t="shared" si="43"/>
        <v>0</v>
      </c>
      <c r="H50" s="242">
        <f t="shared" si="43"/>
        <v>0</v>
      </c>
      <c r="I50" s="242">
        <f t="shared" si="43"/>
        <v>0</v>
      </c>
      <c r="J50" s="242">
        <f t="shared" si="43"/>
        <v>0</v>
      </c>
      <c r="K50" s="242">
        <f t="shared" si="43"/>
        <v>0</v>
      </c>
      <c r="L50" s="242">
        <f t="shared" si="43"/>
        <v>0</v>
      </c>
      <c r="M50" s="242">
        <f t="shared" si="43"/>
        <v>0</v>
      </c>
      <c r="N50" s="242">
        <f t="shared" si="43"/>
        <v>0</v>
      </c>
      <c r="O50" s="242">
        <f t="shared" si="43"/>
        <v>0</v>
      </c>
      <c r="P50" s="242">
        <f t="shared" si="43"/>
        <v>0</v>
      </c>
      <c r="Q50" s="242">
        <f t="shared" si="43"/>
        <v>0</v>
      </c>
      <c r="R50" s="242">
        <f t="shared" si="43"/>
        <v>0</v>
      </c>
      <c r="S50" s="242">
        <f t="shared" si="43"/>
        <v>0</v>
      </c>
      <c r="T50" s="242">
        <f>T48+S50</f>
        <v>0</v>
      </c>
      <c r="U50" s="242">
        <f t="shared" ref="U50:V51" si="44">U48+T50</f>
        <v>0</v>
      </c>
      <c r="V50" s="242">
        <f t="shared" si="44"/>
        <v>0</v>
      </c>
      <c r="W50" s="314">
        <f>V50</f>
        <v>0</v>
      </c>
    </row>
    <row r="51" spans="1:23" ht="15" customHeight="1">
      <c r="A51" s="305"/>
      <c r="B51" s="306"/>
      <c r="C51" s="316"/>
      <c r="D51" s="155"/>
      <c r="E51" s="156" t="e">
        <f>E49</f>
        <v>#DIV/0!</v>
      </c>
      <c r="F51" s="156" t="e">
        <f t="shared" si="43"/>
        <v>#DIV/0!</v>
      </c>
      <c r="G51" s="156" t="e">
        <f t="shared" si="43"/>
        <v>#DIV/0!</v>
      </c>
      <c r="H51" s="156" t="e">
        <f t="shared" si="43"/>
        <v>#DIV/0!</v>
      </c>
      <c r="I51" s="156" t="e">
        <f t="shared" si="43"/>
        <v>#DIV/0!</v>
      </c>
      <c r="J51" s="156" t="e">
        <f t="shared" si="43"/>
        <v>#DIV/0!</v>
      </c>
      <c r="K51" s="156" t="e">
        <f t="shared" si="43"/>
        <v>#DIV/0!</v>
      </c>
      <c r="L51" s="156" t="e">
        <f t="shared" si="43"/>
        <v>#DIV/0!</v>
      </c>
      <c r="M51" s="156" t="e">
        <f t="shared" si="43"/>
        <v>#DIV/0!</v>
      </c>
      <c r="N51" s="156" t="e">
        <f t="shared" si="43"/>
        <v>#DIV/0!</v>
      </c>
      <c r="O51" s="156" t="e">
        <f t="shared" si="43"/>
        <v>#DIV/0!</v>
      </c>
      <c r="P51" s="156" t="e">
        <f t="shared" si="43"/>
        <v>#DIV/0!</v>
      </c>
      <c r="Q51" s="156" t="e">
        <f t="shared" si="43"/>
        <v>#DIV/0!</v>
      </c>
      <c r="R51" s="156" t="e">
        <f t="shared" si="43"/>
        <v>#DIV/0!</v>
      </c>
      <c r="S51" s="156" t="e">
        <f t="shared" si="43"/>
        <v>#DIV/0!</v>
      </c>
      <c r="T51" s="156" t="e">
        <f t="shared" si="43"/>
        <v>#DIV/0!</v>
      </c>
      <c r="U51" s="156" t="e">
        <f t="shared" si="44"/>
        <v>#DIV/0!</v>
      </c>
      <c r="V51" s="156" t="e">
        <f t="shared" si="44"/>
        <v>#DIV/0!</v>
      </c>
      <c r="W51" s="314"/>
    </row>
    <row r="52" spans="1:23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3">
      <c r="B53" s="17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3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3">
      <c r="C55" s="20">
        <f>ORÇAMENTO!I284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3">
        <f>C55*$W$6+C55</f>
        <v>0</v>
      </c>
    </row>
    <row r="57" spans="1:23">
      <c r="C57" s="20" t="b">
        <f>C55=W46</f>
        <v>1</v>
      </c>
      <c r="W57" s="244" t="b">
        <f>W55=W50</f>
        <v>1</v>
      </c>
    </row>
  </sheetData>
  <mergeCells count="58">
    <mergeCell ref="W46:W47"/>
    <mergeCell ref="W48:W49"/>
    <mergeCell ref="C50:C51"/>
    <mergeCell ref="W50:W51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D43:D45"/>
    <mergeCell ref="C43:C45"/>
    <mergeCell ref="A11:A12"/>
    <mergeCell ref="B11:B12"/>
    <mergeCell ref="D11:D12"/>
    <mergeCell ref="A8:B8"/>
    <mergeCell ref="E11:V11"/>
    <mergeCell ref="W11:W12"/>
    <mergeCell ref="H1:P4"/>
    <mergeCell ref="B43:B45"/>
    <mergeCell ref="A43:A45"/>
    <mergeCell ref="A46:B51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A25:A27"/>
    <mergeCell ref="D19:D21"/>
    <mergeCell ref="C22:C24"/>
    <mergeCell ref="D22:D24"/>
    <mergeCell ref="D25:D27"/>
    <mergeCell ref="D40:D42"/>
    <mergeCell ref="C31:C33"/>
    <mergeCell ref="D31:D33"/>
    <mergeCell ref="D37:D39"/>
    <mergeCell ref="C25:C27"/>
    <mergeCell ref="D34:D36"/>
    <mergeCell ref="A31:A33"/>
    <mergeCell ref="B31:B33"/>
    <mergeCell ref="C28:C30"/>
    <mergeCell ref="D28:D30"/>
    <mergeCell ref="A37:A39"/>
    <mergeCell ref="B37:B39"/>
    <mergeCell ref="C37:C39"/>
    <mergeCell ref="A34:A36"/>
    <mergeCell ref="B34:B36"/>
    <mergeCell ref="C34:C36"/>
  </mergeCells>
  <phoneticPr fontId="127" type="noConversion"/>
  <conditionalFormatting sqref="E21:E22">
    <cfRule type="cellIs" dxfId="195" priority="1324" operator="equal">
      <formula>0</formula>
    </cfRule>
  </conditionalFormatting>
  <conditionalFormatting sqref="E24:E25">
    <cfRule type="cellIs" dxfId="194" priority="1298" operator="equal">
      <formula>0</formula>
    </cfRule>
  </conditionalFormatting>
  <conditionalFormatting sqref="E36:E43">
    <cfRule type="cellIs" dxfId="193" priority="694" operator="equal">
      <formula>0</formula>
    </cfRule>
  </conditionalFormatting>
  <conditionalFormatting sqref="E24:J24">
    <cfRule type="cellIs" dxfId="192" priority="614" operator="equal">
      <formula>0</formula>
    </cfRule>
  </conditionalFormatting>
  <conditionalFormatting sqref="E13:V13">
    <cfRule type="cellIs" dxfId="191" priority="1240" operator="equal">
      <formula>0</formula>
    </cfRule>
  </conditionalFormatting>
  <conditionalFormatting sqref="E14:V14">
    <cfRule type="cellIs" dxfId="190" priority="1241" operator="greaterThan">
      <formula>0</formula>
    </cfRule>
  </conditionalFormatting>
  <conditionalFormatting sqref="E15:V16">
    <cfRule type="cellIs" dxfId="189" priority="549" operator="equal">
      <formula>0</formula>
    </cfRule>
  </conditionalFormatting>
  <conditionalFormatting sqref="E17:V17">
    <cfRule type="cellIs" dxfId="188" priority="550" operator="greaterThan">
      <formula>0</formula>
    </cfRule>
  </conditionalFormatting>
  <conditionalFormatting sqref="E18:V19">
    <cfRule type="cellIs" dxfId="187" priority="547" operator="equal">
      <formula>0</formula>
    </cfRule>
  </conditionalFormatting>
  <conditionalFormatting sqref="E20:V20">
    <cfRule type="cellIs" dxfId="186" priority="719" operator="greaterThan">
      <formula>0</formula>
    </cfRule>
  </conditionalFormatting>
  <conditionalFormatting sqref="E23:V23">
    <cfRule type="cellIs" dxfId="185" priority="182" operator="greaterThan">
      <formula>0</formula>
    </cfRule>
  </conditionalFormatting>
  <conditionalFormatting sqref="E26:V26">
    <cfRule type="cellIs" dxfId="184" priority="128" operator="greaterThan">
      <formula>0</formula>
    </cfRule>
  </conditionalFormatting>
  <conditionalFormatting sqref="E27:V28">
    <cfRule type="cellIs" dxfId="183" priority="67" operator="equal">
      <formula>0</formula>
    </cfRule>
  </conditionalFormatting>
  <conditionalFormatting sqref="E29:V29">
    <cfRule type="cellIs" dxfId="182" priority="68" operator="greaterThan">
      <formula>0</formula>
    </cfRule>
  </conditionalFormatting>
  <conditionalFormatting sqref="E30:V31">
    <cfRule type="cellIs" dxfId="181" priority="7" operator="equal">
      <formula>0</formula>
    </cfRule>
  </conditionalFormatting>
  <conditionalFormatting sqref="E32:V32">
    <cfRule type="cellIs" dxfId="180" priority="8" operator="greaterThan">
      <formula>0</formula>
    </cfRule>
  </conditionalFormatting>
  <conditionalFormatting sqref="E33:V34">
    <cfRule type="cellIs" dxfId="179" priority="1" operator="equal">
      <formula>0</formula>
    </cfRule>
  </conditionalFormatting>
  <conditionalFormatting sqref="E35:V35">
    <cfRule type="cellIs" dxfId="178" priority="185" operator="greaterThan">
      <formula>0</formula>
    </cfRule>
  </conditionalFormatting>
  <conditionalFormatting sqref="E44:V44">
    <cfRule type="cellIs" dxfId="177" priority="995" operator="greaterThan">
      <formula>0</formula>
    </cfRule>
  </conditionalFormatting>
  <conditionalFormatting sqref="E45:V45">
    <cfRule type="cellIs" dxfId="176" priority="1026" operator="equal">
      <formula>0</formula>
    </cfRule>
  </conditionalFormatting>
  <conditionalFormatting sqref="F25:I25">
    <cfRule type="cellIs" dxfId="175" priority="1316" operator="equal">
      <formula>0</formula>
    </cfRule>
  </conditionalFormatting>
  <conditionalFormatting sqref="F22:S22">
    <cfRule type="cellIs" dxfId="174" priority="181" operator="equal">
      <formula>0</formula>
    </cfRule>
  </conditionalFormatting>
  <conditionalFormatting sqref="F36:S42">
    <cfRule type="cellIs" dxfId="173" priority="200" operator="equal">
      <formula>0</formula>
    </cfRule>
  </conditionalFormatting>
  <conditionalFormatting sqref="F21:T21">
    <cfRule type="cellIs" dxfId="172" priority="718" operator="equal">
      <formula>0</formula>
    </cfRule>
  </conditionalFormatting>
  <conditionalFormatting sqref="F43:T43">
    <cfRule type="cellIs" dxfId="171" priority="1334" operator="equal">
      <formula>0</formula>
    </cfRule>
  </conditionalFormatting>
  <conditionalFormatting sqref="J24:K25">
    <cfRule type="cellIs" dxfId="170" priority="431" operator="equal">
      <formula>0</formula>
    </cfRule>
  </conditionalFormatting>
  <conditionalFormatting sqref="L24:M24">
    <cfRule type="cellIs" dxfId="169" priority="705" operator="equal">
      <formula>0</formula>
    </cfRule>
  </conditionalFormatting>
  <conditionalFormatting sqref="L25:O25">
    <cfRule type="cellIs" dxfId="168" priority="447" operator="equal">
      <formula>0</formula>
    </cfRule>
  </conditionalFormatting>
  <conditionalFormatting sqref="M24:V25">
    <cfRule type="cellIs" dxfId="167" priority="127" operator="equal">
      <formula>0</formula>
    </cfRule>
  </conditionalFormatting>
  <conditionalFormatting sqref="T42">
    <cfRule type="cellIs" dxfId="166" priority="681" operator="equal">
      <formula>0</formula>
    </cfRule>
  </conditionalFormatting>
  <conditionalFormatting sqref="T36:U37">
    <cfRule type="cellIs" dxfId="165" priority="603" operator="equal">
      <formula>0</formula>
    </cfRule>
  </conditionalFormatting>
  <conditionalFormatting sqref="T38:U38">
    <cfRule type="cellIs" dxfId="164" priority="773" operator="greaterThan">
      <formula>0</formula>
    </cfRule>
  </conditionalFormatting>
  <conditionalFormatting sqref="T39:U40">
    <cfRule type="cellIs" dxfId="163" priority="625" operator="equal">
      <formula>0</formula>
    </cfRule>
  </conditionalFormatting>
  <conditionalFormatting sqref="T41:U41">
    <cfRule type="cellIs" dxfId="162" priority="634" operator="greaterThan">
      <formula>0</formula>
    </cfRule>
  </conditionalFormatting>
  <conditionalFormatting sqref="T21:V22">
    <cfRule type="cellIs" dxfId="161" priority="745" operator="equal">
      <formula>0</formula>
    </cfRule>
  </conditionalFormatting>
  <conditionalFormatting sqref="U42:U43">
    <cfRule type="cellIs" dxfId="160" priority="649" operator="equal">
      <formula>0</formula>
    </cfRule>
  </conditionalFormatting>
  <conditionalFormatting sqref="V36:V43">
    <cfRule type="cellIs" dxfId="159" priority="685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D289"/>
  <sheetViews>
    <sheetView showGridLines="0" tabSelected="1" topLeftCell="A25" zoomScaleNormal="100" zoomScaleSheetLayoutView="70" workbookViewId="0">
      <selection activeCell="V10" sqref="V10"/>
    </sheetView>
  </sheetViews>
  <sheetFormatPr defaultColWidth="9.140625" defaultRowHeight="12.75"/>
  <cols>
    <col min="1" max="1" width="12" style="58" customWidth="1"/>
    <col min="2" max="2" width="14.28515625" style="88" customWidth="1"/>
    <col min="3" max="3" width="11.42578125" style="88" bestFit="1" customWidth="1"/>
    <col min="4" max="4" width="63" style="89" customWidth="1"/>
    <col min="5" max="5" width="9.85546875" style="80" customWidth="1"/>
    <col min="6" max="7" width="10.5703125" style="90" customWidth="1"/>
    <col min="8" max="8" width="16.7109375" style="91" customWidth="1"/>
    <col min="9" max="9" width="19.140625" style="91" customWidth="1"/>
    <col min="10" max="10" width="4.140625" style="114" hidden="1" customWidth="1"/>
    <col min="11" max="11" width="5.5703125" style="83" hidden="1" customWidth="1"/>
    <col min="12" max="12" width="6.140625" style="84" hidden="1" customWidth="1"/>
    <col min="13" max="13" width="5.7109375" style="77" hidden="1" customWidth="1"/>
    <col min="14" max="14" width="1.7109375" style="78" hidden="1" customWidth="1"/>
    <col min="15" max="15" width="5.140625" style="78" hidden="1" customWidth="1"/>
    <col min="16" max="16" width="5.42578125" style="78" hidden="1" customWidth="1"/>
    <col min="17" max="17" width="6.28515625" style="101" customWidth="1"/>
    <col min="18" max="16384" width="9.140625" style="79"/>
  </cols>
  <sheetData>
    <row r="1" spans="1:30" s="95" customFormat="1" ht="21.75" customHeight="1">
      <c r="A1" s="317"/>
      <c r="B1" s="318"/>
      <c r="C1" s="318"/>
      <c r="D1" s="318"/>
      <c r="E1" s="318"/>
      <c r="F1" s="318"/>
      <c r="G1" s="318"/>
      <c r="H1" s="318"/>
      <c r="I1" s="319"/>
      <c r="J1" s="111"/>
      <c r="K1" s="83"/>
      <c r="L1" s="84"/>
      <c r="M1" s="77"/>
      <c r="N1" s="87"/>
      <c r="O1" s="87"/>
      <c r="P1" s="87"/>
      <c r="Q1" s="101"/>
    </row>
    <row r="2" spans="1:30" s="95" customFormat="1" ht="21.75" customHeight="1">
      <c r="A2" s="320"/>
      <c r="B2" s="321"/>
      <c r="C2" s="321"/>
      <c r="D2" s="321"/>
      <c r="E2" s="321"/>
      <c r="F2" s="321"/>
      <c r="G2" s="321"/>
      <c r="H2" s="321"/>
      <c r="I2" s="322"/>
      <c r="J2" s="112"/>
      <c r="K2" s="83"/>
      <c r="L2" s="84"/>
      <c r="M2" s="77"/>
      <c r="N2" s="87"/>
      <c r="O2" s="87"/>
      <c r="P2" s="87"/>
      <c r="Q2" s="101"/>
    </row>
    <row r="3" spans="1:30" s="95" customFormat="1" ht="21.75" customHeight="1">
      <c r="A3" s="320"/>
      <c r="B3" s="321"/>
      <c r="C3" s="321"/>
      <c r="D3" s="321"/>
      <c r="E3" s="321"/>
      <c r="F3" s="321"/>
      <c r="G3" s="321"/>
      <c r="H3" s="321"/>
      <c r="I3" s="322"/>
      <c r="J3" s="112"/>
      <c r="K3" s="83"/>
      <c r="L3" s="84"/>
      <c r="M3" s="77"/>
      <c r="N3" s="87"/>
      <c r="O3" s="87"/>
      <c r="P3" s="87"/>
      <c r="Q3" s="101"/>
    </row>
    <row r="4" spans="1:30" s="95" customFormat="1" ht="21.75" customHeight="1" thickBot="1">
      <c r="A4" s="323"/>
      <c r="B4" s="324"/>
      <c r="C4" s="324"/>
      <c r="D4" s="324"/>
      <c r="E4" s="324"/>
      <c r="F4" s="324"/>
      <c r="G4" s="324"/>
      <c r="H4" s="324"/>
      <c r="I4" s="325"/>
      <c r="J4" s="112"/>
      <c r="K4" s="83"/>
      <c r="L4" s="84"/>
      <c r="M4" s="77"/>
      <c r="N4" s="87"/>
      <c r="O4" s="87"/>
      <c r="P4" s="87"/>
      <c r="Q4" s="101"/>
    </row>
    <row r="5" spans="1:30" s="58" customFormat="1" ht="17.25" customHeight="1" thickTop="1">
      <c r="A5" s="162" t="s">
        <v>504</v>
      </c>
      <c r="B5" s="163"/>
      <c r="C5" s="163"/>
      <c r="E5" s="64"/>
      <c r="F5" s="65"/>
      <c r="G5" s="65"/>
      <c r="H5" s="66" t="s">
        <v>41</v>
      </c>
      <c r="I5" s="211"/>
      <c r="J5" s="113"/>
      <c r="K5" s="67"/>
      <c r="L5" s="53"/>
      <c r="M5" s="54"/>
      <c r="N5" s="55"/>
      <c r="O5" s="55"/>
      <c r="P5" s="55"/>
      <c r="Q5" s="103"/>
    </row>
    <row r="6" spans="1:30" s="58" customFormat="1" ht="17.25" customHeight="1">
      <c r="A6" s="164" t="s">
        <v>465</v>
      </c>
      <c r="B6" s="165"/>
      <c r="C6" s="165"/>
      <c r="E6" s="64"/>
      <c r="F6" s="65"/>
      <c r="G6" s="65"/>
      <c r="H6" s="66" t="s">
        <v>59</v>
      </c>
      <c r="I6" s="211"/>
      <c r="J6" s="113"/>
      <c r="K6" s="67"/>
      <c r="L6" s="53"/>
      <c r="M6" s="54"/>
      <c r="N6" s="55"/>
      <c r="O6" s="55"/>
      <c r="P6" s="55"/>
      <c r="Q6" s="103"/>
    </row>
    <row r="7" spans="1:30" s="58" customFormat="1" ht="17.25" customHeight="1">
      <c r="A7" s="149"/>
      <c r="B7" s="228"/>
      <c r="C7" s="228"/>
      <c r="E7" s="64"/>
      <c r="F7" s="65"/>
      <c r="G7" s="65"/>
      <c r="H7" s="66"/>
      <c r="I7" s="202"/>
      <c r="J7" s="113"/>
      <c r="K7" s="67"/>
      <c r="L7" s="53"/>
      <c r="M7" s="54"/>
      <c r="N7" s="55"/>
      <c r="O7" s="55"/>
      <c r="P7" s="55"/>
      <c r="Q7" s="103"/>
    </row>
    <row r="8" spans="1:30" s="58" customFormat="1" ht="17.25" customHeight="1">
      <c r="A8" s="310" t="s">
        <v>466</v>
      </c>
      <c r="B8" s="311"/>
      <c r="C8" s="68"/>
      <c r="D8" s="69"/>
      <c r="E8" s="64"/>
      <c r="F8" s="65"/>
      <c r="G8" s="65"/>
      <c r="H8" s="66" t="s">
        <v>28</v>
      </c>
      <c r="I8" s="210"/>
      <c r="J8" s="113"/>
      <c r="K8" s="67"/>
      <c r="L8" s="53"/>
      <c r="M8" s="54"/>
      <c r="N8" s="55"/>
      <c r="O8" s="55"/>
      <c r="P8" s="55"/>
      <c r="Q8" s="103"/>
    </row>
    <row r="9" spans="1:30" s="58" customFormat="1" ht="17.25" customHeight="1">
      <c r="A9" s="265" t="s">
        <v>746</v>
      </c>
      <c r="B9" s="266"/>
      <c r="C9" s="70"/>
      <c r="D9" s="71"/>
      <c r="E9" s="72"/>
      <c r="F9" s="73"/>
      <c r="G9" s="73"/>
      <c r="H9" s="74" t="s">
        <v>29</v>
      </c>
      <c r="I9" s="213"/>
      <c r="J9" s="113"/>
      <c r="K9" s="75"/>
      <c r="L9" s="76"/>
      <c r="M9" s="54"/>
      <c r="N9" s="55"/>
      <c r="O9" s="55"/>
      <c r="P9" s="55"/>
      <c r="Q9" s="103"/>
    </row>
    <row r="10" spans="1:30" s="58" customFormat="1">
      <c r="A10" s="150"/>
      <c r="B10" s="70"/>
      <c r="C10" s="70"/>
      <c r="D10" s="71"/>
      <c r="E10" s="72"/>
      <c r="F10" s="73"/>
      <c r="G10" s="73"/>
      <c r="H10" s="74"/>
      <c r="I10" s="203"/>
      <c r="J10" s="113"/>
      <c r="K10" s="75"/>
      <c r="L10" s="53"/>
      <c r="M10" s="54"/>
      <c r="N10" s="55"/>
      <c r="O10" s="55"/>
      <c r="P10" s="55"/>
      <c r="Q10" s="103"/>
    </row>
    <row r="11" spans="1:30" s="92" customFormat="1" ht="17.25" customHeight="1">
      <c r="A11" s="327" t="s">
        <v>4</v>
      </c>
      <c r="B11" s="329" t="s">
        <v>2</v>
      </c>
      <c r="C11" s="329" t="s">
        <v>0</v>
      </c>
      <c r="D11" s="329" t="s">
        <v>5</v>
      </c>
      <c r="E11" s="329" t="s">
        <v>1</v>
      </c>
      <c r="F11" s="326" t="s">
        <v>16</v>
      </c>
      <c r="G11" s="332" t="s">
        <v>467</v>
      </c>
      <c r="H11" s="330" t="s">
        <v>77</v>
      </c>
      <c r="I11" s="331"/>
      <c r="J11" s="107"/>
      <c r="K11" s="108"/>
      <c r="L11" s="109"/>
      <c r="M11" s="103"/>
      <c r="N11" s="102"/>
      <c r="O11" s="102"/>
      <c r="P11" s="102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</row>
    <row r="12" spans="1:30" s="92" customFormat="1" ht="17.25" customHeight="1">
      <c r="A12" s="328"/>
      <c r="B12" s="329" t="s">
        <v>2</v>
      </c>
      <c r="C12" s="329" t="s">
        <v>0</v>
      </c>
      <c r="D12" s="329" t="s">
        <v>5</v>
      </c>
      <c r="E12" s="329" t="s">
        <v>6</v>
      </c>
      <c r="F12" s="326" t="s">
        <v>16</v>
      </c>
      <c r="G12" s="333"/>
      <c r="H12" s="157" t="s">
        <v>31</v>
      </c>
      <c r="I12" s="157" t="s">
        <v>24</v>
      </c>
      <c r="J12" s="110"/>
      <c r="K12" s="108"/>
      <c r="L12" s="109"/>
      <c r="M12" s="103"/>
      <c r="N12" s="102"/>
      <c r="O12" s="102"/>
      <c r="P12" s="102"/>
      <c r="Q12" s="103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0" s="92" customFormat="1" ht="8.25" customHeight="1">
      <c r="A13" s="158"/>
      <c r="B13" s="177"/>
      <c r="C13" s="177"/>
      <c r="D13" s="177"/>
      <c r="E13" s="177"/>
      <c r="F13" s="178"/>
      <c r="G13" s="178"/>
      <c r="H13" s="191"/>
      <c r="I13" s="192"/>
      <c r="J13" s="110"/>
      <c r="K13" s="108"/>
      <c r="L13" s="109"/>
      <c r="M13" s="103"/>
      <c r="N13" s="102"/>
      <c r="O13" s="102"/>
      <c r="P13" s="102"/>
      <c r="Q13" s="103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1:30" s="82" customFormat="1" ht="13.5">
      <c r="A14" s="159" t="s">
        <v>49</v>
      </c>
      <c r="B14" s="94" t="s">
        <v>296</v>
      </c>
      <c r="C14" s="94"/>
      <c r="D14" s="160"/>
      <c r="E14" s="160"/>
      <c r="F14" s="161"/>
      <c r="G14" s="161"/>
      <c r="H14" s="193"/>
      <c r="I14" s="140">
        <f>SUBTOTAL(9,I15:I19)</f>
        <v>0</v>
      </c>
      <c r="J14" s="100" t="s">
        <v>34</v>
      </c>
      <c r="K14" s="96">
        <f ca="1">IF(J14="A",OFFSET(K14,-1,0)+1,OFFSET(K14,-1,0))</f>
        <v>1</v>
      </c>
      <c r="L14" s="97">
        <f ca="1">IF(J14="A",0,IF(J14="B",OFFSET(L14,-1,0)+1,OFFSET(L14,-1,0)))</f>
        <v>0</v>
      </c>
      <c r="M14" s="97">
        <f ca="1">IF(J14="A",0,IF(J14="B",0,IF(J14="C",OFFSET(M14,-1,0)+1,OFFSET(M14,-1,0))))</f>
        <v>0</v>
      </c>
      <c r="N14" s="97">
        <f ca="1">IF(J14="A",0,IF(J14="B",0,IF(J14="C",0,IF(J14="D",OFFSET(N14,-1,0)+1,OFFSET(N14,-1,0)))))</f>
        <v>0</v>
      </c>
      <c r="O14" s="97">
        <f ca="1">IF(J14="A",0,IF(J14="B",0,IF(J14="C",0,IF(J14="D",0,IF(J14="E",OFFSET(O14,-1,0)+1,OFFSET(O14,-1,0))))))</f>
        <v>0</v>
      </c>
      <c r="P14" s="98" t="str">
        <f ca="1">IF(J14="A",CONCATENATE(IF(K14=0,,K14),IF(L14=0,,"."),IF(L14=0,,L14),IF(M14=0,,"."),IF(M14=0,,M14),IF(N14=0,,"."),IF(N14=0,,N14),IF(O14=0,,"."),IF(O14=0,,O14),".0"),CONCATENATE(IF(K14=0,,K14),IF(L14=0,,"."),IF(L14=0,,L14),IF(M14=0,,"."),IF(M14=0,,M14),IF(N14=0,,"."),IF(N14=0,,N14),IF(O14=0,,"."),IF(O14=0,,O14)))</f>
        <v>1.0</v>
      </c>
      <c r="Q14" s="101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</row>
    <row r="15" spans="1:30" ht="18.75" customHeight="1">
      <c r="A15" s="131" t="s">
        <v>431</v>
      </c>
      <c r="B15" s="99" t="s">
        <v>412</v>
      </c>
      <c r="C15" s="131" t="s">
        <v>37</v>
      </c>
      <c r="D15" s="173" t="s">
        <v>413</v>
      </c>
      <c r="E15" s="132" t="s">
        <v>33</v>
      </c>
      <c r="F15" s="194">
        <v>20</v>
      </c>
      <c r="G15" s="206">
        <v>20</v>
      </c>
      <c r="H15" s="133"/>
      <c r="I15" s="133">
        <f>ROUND((F15*H15),2)</f>
        <v>0</v>
      </c>
      <c r="J15" s="100" t="s">
        <v>40</v>
      </c>
      <c r="K15" s="96">
        <f t="shared" ref="K15:K52" ca="1" si="0">IF(J15="A",OFFSET(K15,-1,0)+1,OFFSET(K15,-1,0))</f>
        <v>1</v>
      </c>
      <c r="L15" s="97">
        <f t="shared" ref="L15:L52" ca="1" si="1">IF(J15="A",0,IF(J15="B",OFFSET(L15,-1,0)+1,OFFSET(L15,-1,0)))</f>
        <v>0</v>
      </c>
      <c r="M15" s="97">
        <f t="shared" ref="M15:M52" ca="1" si="2">IF(J15="A",0,IF(J15="B",0,IF(J15="C",OFFSET(M15,-1,0)+1,OFFSET(M15,-1,0))))</f>
        <v>0</v>
      </c>
      <c r="N15" s="97">
        <f t="shared" ref="N15:N52" ca="1" si="3">IF(J15="A",0,IF(J15="B",0,IF(J15="C",0,IF(J15="D",OFFSET(N15,-1,0)+1,OFFSET(N15,-1,0)))))</f>
        <v>0</v>
      </c>
      <c r="O15" s="97">
        <f t="shared" ref="O15:O52" ca="1" si="4">IF(J15="A",0,IF(J15="B",0,IF(J15="C",0,IF(J15="D",0,IF(J15="E",OFFSET(O15,-1,0)+1,OFFSET(O15,-1,0))))))</f>
        <v>1</v>
      </c>
      <c r="P15" s="98" t="str">
        <f t="shared" ref="P15:P52" ca="1" si="5">IF(J15="A",CONCATENATE(IF(K15=0,,K15),IF(L15=0,,"."),IF(L15=0,,L15),IF(M15=0,,"."),IF(M15=0,,M15),IF(N15=0,,"."),IF(N15=0,,N15),IF(O15=0,,"."),IF(O15=0,,O15),".0"),CONCATENATE(IF(K15=0,,K15),IF(L15=0,,"."),IF(L15=0,,L15),IF(M15=0,,"."),IF(M15=0,,M15),IF(N15=0,,"."),IF(N15=0,,N15),IF(O15=0,,"."),IF(O15=0,,O15)))</f>
        <v>1.1</v>
      </c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</row>
    <row r="16" spans="1:30" ht="18.75" customHeight="1">
      <c r="A16" s="131" t="s">
        <v>432</v>
      </c>
      <c r="B16" s="99" t="s">
        <v>417</v>
      </c>
      <c r="C16" s="131" t="s">
        <v>37</v>
      </c>
      <c r="D16" s="173" t="s">
        <v>370</v>
      </c>
      <c r="E16" s="132" t="s">
        <v>33</v>
      </c>
      <c r="F16" s="194">
        <v>58</v>
      </c>
      <c r="G16" s="206">
        <v>58</v>
      </c>
      <c r="H16" s="133"/>
      <c r="I16" s="133">
        <f>ROUND((F16*H16),2)</f>
        <v>0</v>
      </c>
      <c r="J16" s="100" t="s">
        <v>40</v>
      </c>
      <c r="K16" s="96">
        <f t="shared" ca="1" si="0"/>
        <v>1</v>
      </c>
      <c r="L16" s="97">
        <f t="shared" ca="1" si="1"/>
        <v>0</v>
      </c>
      <c r="M16" s="97">
        <f t="shared" ca="1" si="2"/>
        <v>0</v>
      </c>
      <c r="N16" s="97">
        <f t="shared" ca="1" si="3"/>
        <v>0</v>
      </c>
      <c r="O16" s="97">
        <f t="shared" ca="1" si="4"/>
        <v>2</v>
      </c>
      <c r="P16" s="98" t="str">
        <f t="shared" ca="1" si="5"/>
        <v>1.2</v>
      </c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</row>
    <row r="17" spans="1:30" ht="25.5">
      <c r="A17" s="131" t="s">
        <v>433</v>
      </c>
      <c r="B17" s="99" t="s">
        <v>418</v>
      </c>
      <c r="C17" s="131" t="s">
        <v>37</v>
      </c>
      <c r="D17" s="173" t="s">
        <v>419</v>
      </c>
      <c r="E17" s="132" t="s">
        <v>33</v>
      </c>
      <c r="F17" s="194">
        <v>21</v>
      </c>
      <c r="G17" s="206">
        <v>21</v>
      </c>
      <c r="H17" s="133"/>
      <c r="I17" s="133">
        <f>ROUND((F17*H17),2)</f>
        <v>0</v>
      </c>
      <c r="J17" s="100" t="s">
        <v>40</v>
      </c>
      <c r="K17" s="96">
        <f t="shared" ca="1" si="0"/>
        <v>1</v>
      </c>
      <c r="L17" s="97">
        <f t="shared" ca="1" si="1"/>
        <v>0</v>
      </c>
      <c r="M17" s="97">
        <f t="shared" ca="1" si="2"/>
        <v>0</v>
      </c>
      <c r="N17" s="97">
        <f t="shared" ca="1" si="3"/>
        <v>0</v>
      </c>
      <c r="O17" s="97">
        <f t="shared" ca="1" si="4"/>
        <v>3</v>
      </c>
      <c r="P17" s="98" t="str">
        <f t="shared" ca="1" si="5"/>
        <v>1.3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1:30" ht="25.5">
      <c r="A18" s="131" t="s">
        <v>434</v>
      </c>
      <c r="B18" s="99" t="s">
        <v>369</v>
      </c>
      <c r="C18" s="131" t="s">
        <v>37</v>
      </c>
      <c r="D18" s="173" t="s">
        <v>414</v>
      </c>
      <c r="E18" s="132" t="s">
        <v>33</v>
      </c>
      <c r="F18" s="194">
        <v>16</v>
      </c>
      <c r="G18" s="206">
        <v>16</v>
      </c>
      <c r="H18" s="133"/>
      <c r="I18" s="133">
        <f>ROUND((F18*H18),2)</f>
        <v>0</v>
      </c>
      <c r="J18" s="100" t="s">
        <v>40</v>
      </c>
      <c r="K18" s="96">
        <f t="shared" ca="1" si="0"/>
        <v>1</v>
      </c>
      <c r="L18" s="97">
        <f t="shared" ca="1" si="1"/>
        <v>0</v>
      </c>
      <c r="M18" s="97">
        <f t="shared" ca="1" si="2"/>
        <v>0</v>
      </c>
      <c r="N18" s="97">
        <f t="shared" ca="1" si="3"/>
        <v>0</v>
      </c>
      <c r="O18" s="97">
        <f t="shared" ca="1" si="4"/>
        <v>4</v>
      </c>
      <c r="P18" s="98" t="str">
        <f t="shared" ca="1" si="5"/>
        <v>1.4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</row>
    <row r="19" spans="1:30" ht="25.5">
      <c r="A19" s="131" t="s">
        <v>437</v>
      </c>
      <c r="B19" s="99" t="s">
        <v>415</v>
      </c>
      <c r="C19" s="131" t="s">
        <v>37</v>
      </c>
      <c r="D19" s="173" t="s">
        <v>416</v>
      </c>
      <c r="E19" s="132" t="s">
        <v>33</v>
      </c>
      <c r="F19" s="194">
        <v>16</v>
      </c>
      <c r="G19" s="206">
        <v>16</v>
      </c>
      <c r="H19" s="133"/>
      <c r="I19" s="133">
        <f>ROUND((F19*H19),2)</f>
        <v>0</v>
      </c>
      <c r="J19" s="100" t="s">
        <v>40</v>
      </c>
      <c r="K19" s="96">
        <f t="shared" ca="1" si="0"/>
        <v>1</v>
      </c>
      <c r="L19" s="97">
        <f t="shared" ca="1" si="1"/>
        <v>0</v>
      </c>
      <c r="M19" s="97">
        <f t="shared" ca="1" si="2"/>
        <v>0</v>
      </c>
      <c r="N19" s="97">
        <f t="shared" ca="1" si="3"/>
        <v>0</v>
      </c>
      <c r="O19" s="97">
        <f t="shared" ca="1" si="4"/>
        <v>5</v>
      </c>
      <c r="P19" s="98" t="str">
        <f t="shared" ca="1" si="5"/>
        <v>1.5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</row>
    <row r="20" spans="1:30" ht="9.9499999999999993" customHeight="1">
      <c r="A20" s="148"/>
      <c r="B20" s="170"/>
      <c r="C20" s="169"/>
      <c r="D20" s="134"/>
      <c r="E20" s="135"/>
      <c r="F20" s="168"/>
      <c r="G20" s="168"/>
      <c r="H20" s="136"/>
      <c r="I20" s="137"/>
      <c r="J20" s="100"/>
      <c r="K20" s="96">
        <f t="shared" ca="1" si="0"/>
        <v>1</v>
      </c>
      <c r="L20" s="97">
        <f t="shared" ca="1" si="1"/>
        <v>0</v>
      </c>
      <c r="M20" s="97">
        <f t="shared" ca="1" si="2"/>
        <v>0</v>
      </c>
      <c r="N20" s="97">
        <f t="shared" ca="1" si="3"/>
        <v>0</v>
      </c>
      <c r="O20" s="97">
        <f t="shared" ca="1" si="4"/>
        <v>5</v>
      </c>
      <c r="P20" s="98" t="str">
        <f t="shared" ca="1" si="5"/>
        <v>1.5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</row>
    <row r="21" spans="1:30" s="82" customFormat="1" ht="13.5">
      <c r="A21" s="159" t="s">
        <v>50</v>
      </c>
      <c r="B21" s="94" t="s">
        <v>7</v>
      </c>
      <c r="C21" s="94"/>
      <c r="D21" s="160"/>
      <c r="E21" s="160"/>
      <c r="F21" s="161"/>
      <c r="G21" s="161"/>
      <c r="H21" s="199"/>
      <c r="I21" s="140">
        <f>SUBTOTAL(9,I22:I24)</f>
        <v>0</v>
      </c>
      <c r="J21" s="100" t="s">
        <v>34</v>
      </c>
      <c r="K21" s="96">
        <f t="shared" ca="1" si="0"/>
        <v>2</v>
      </c>
      <c r="L21" s="97">
        <f t="shared" ca="1" si="1"/>
        <v>0</v>
      </c>
      <c r="M21" s="97">
        <f t="shared" ca="1" si="2"/>
        <v>0</v>
      </c>
      <c r="N21" s="97">
        <f t="shared" ca="1" si="3"/>
        <v>0</v>
      </c>
      <c r="O21" s="97">
        <f t="shared" ca="1" si="4"/>
        <v>0</v>
      </c>
      <c r="P21" s="98" t="str">
        <f t="shared" ca="1" si="5"/>
        <v>2.0</v>
      </c>
      <c r="Q21" s="101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</row>
    <row r="22" spans="1:30" ht="13.5">
      <c r="A22" s="131" t="s">
        <v>505</v>
      </c>
      <c r="B22" s="25">
        <v>90776</v>
      </c>
      <c r="C22" s="131" t="s">
        <v>35</v>
      </c>
      <c r="D22" s="173" t="s">
        <v>287</v>
      </c>
      <c r="E22" s="132" t="s">
        <v>503</v>
      </c>
      <c r="F22" s="194">
        <v>7040</v>
      </c>
      <c r="G22" s="206">
        <v>7040</v>
      </c>
      <c r="H22" s="133"/>
      <c r="I22" s="133">
        <f>ROUND((F22*H22),2)</f>
        <v>0</v>
      </c>
      <c r="J22" s="100" t="s">
        <v>40</v>
      </c>
      <c r="K22" s="96">
        <f t="shared" ca="1" si="0"/>
        <v>2</v>
      </c>
      <c r="L22" s="97">
        <f t="shared" ca="1" si="1"/>
        <v>0</v>
      </c>
      <c r="M22" s="97">
        <f t="shared" ca="1" si="2"/>
        <v>0</v>
      </c>
      <c r="N22" s="97">
        <f t="shared" ca="1" si="3"/>
        <v>0</v>
      </c>
      <c r="O22" s="97">
        <f t="shared" ca="1" si="4"/>
        <v>1</v>
      </c>
      <c r="P22" s="98" t="str">
        <f t="shared" ca="1" si="5"/>
        <v>2.1</v>
      </c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</row>
    <row r="23" spans="1:30" ht="13.5">
      <c r="A23" s="131" t="s">
        <v>506</v>
      </c>
      <c r="B23" s="25">
        <v>90777</v>
      </c>
      <c r="C23" s="131" t="s">
        <v>35</v>
      </c>
      <c r="D23" s="173" t="s">
        <v>288</v>
      </c>
      <c r="E23" s="132" t="s">
        <v>503</v>
      </c>
      <c r="F23" s="194">
        <v>3600</v>
      </c>
      <c r="G23" s="206">
        <v>3600</v>
      </c>
      <c r="H23" s="133"/>
      <c r="I23" s="133">
        <f>ROUND((F23*H23),2)</f>
        <v>0</v>
      </c>
      <c r="J23" s="100" t="s">
        <v>40</v>
      </c>
      <c r="K23" s="96">
        <f t="shared" ca="1" si="0"/>
        <v>2</v>
      </c>
      <c r="L23" s="97">
        <f t="shared" ca="1" si="1"/>
        <v>0</v>
      </c>
      <c r="M23" s="97">
        <f t="shared" ca="1" si="2"/>
        <v>0</v>
      </c>
      <c r="N23" s="97">
        <f t="shared" ca="1" si="3"/>
        <v>0</v>
      </c>
      <c r="O23" s="97">
        <f t="shared" ca="1" si="4"/>
        <v>2</v>
      </c>
      <c r="P23" s="98" t="str">
        <f t="shared" ca="1" si="5"/>
        <v>2.2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</row>
    <row r="24" spans="1:30" ht="13.5">
      <c r="A24" s="131" t="s">
        <v>507</v>
      </c>
      <c r="B24" s="25">
        <v>91677</v>
      </c>
      <c r="C24" s="131" t="s">
        <v>35</v>
      </c>
      <c r="D24" s="173" t="s">
        <v>289</v>
      </c>
      <c r="E24" s="132" t="s">
        <v>503</v>
      </c>
      <c r="F24" s="194">
        <v>3600</v>
      </c>
      <c r="G24" s="206">
        <v>3600</v>
      </c>
      <c r="H24" s="133"/>
      <c r="I24" s="133">
        <f>ROUND((F24*H24),2)</f>
        <v>0</v>
      </c>
      <c r="J24" s="100" t="s">
        <v>40</v>
      </c>
      <c r="K24" s="96">
        <f t="shared" ca="1" si="0"/>
        <v>2</v>
      </c>
      <c r="L24" s="97">
        <f t="shared" ca="1" si="1"/>
        <v>0</v>
      </c>
      <c r="M24" s="97">
        <f t="shared" ca="1" si="2"/>
        <v>0</v>
      </c>
      <c r="N24" s="97">
        <f t="shared" ca="1" si="3"/>
        <v>0</v>
      </c>
      <c r="O24" s="97">
        <f t="shared" ca="1" si="4"/>
        <v>3</v>
      </c>
      <c r="P24" s="98" t="str">
        <f t="shared" ca="1" si="5"/>
        <v>2.3</v>
      </c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</row>
    <row r="25" spans="1:30" ht="9.9499999999999993" customHeight="1">
      <c r="A25" s="148"/>
      <c r="B25" s="170"/>
      <c r="C25" s="169"/>
      <c r="D25" s="134"/>
      <c r="E25" s="135"/>
      <c r="F25" s="168"/>
      <c r="G25" s="168"/>
      <c r="H25" s="136"/>
      <c r="I25" s="137"/>
      <c r="J25" s="100" t="s">
        <v>40</v>
      </c>
      <c r="K25" s="96">
        <f t="shared" ca="1" si="0"/>
        <v>2</v>
      </c>
      <c r="L25" s="97">
        <f t="shared" ca="1" si="1"/>
        <v>0</v>
      </c>
      <c r="M25" s="97">
        <f t="shared" ca="1" si="2"/>
        <v>0</v>
      </c>
      <c r="N25" s="97">
        <f t="shared" ca="1" si="3"/>
        <v>0</v>
      </c>
      <c r="O25" s="97">
        <f t="shared" ca="1" si="4"/>
        <v>4</v>
      </c>
      <c r="P25" s="98" t="str">
        <f t="shared" ca="1" si="5"/>
        <v>2.4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</row>
    <row r="26" spans="1:30" s="82" customFormat="1" ht="13.5">
      <c r="A26" s="159" t="s">
        <v>51</v>
      </c>
      <c r="B26" s="94" t="s">
        <v>317</v>
      </c>
      <c r="C26" s="94"/>
      <c r="D26" s="160"/>
      <c r="E26" s="160"/>
      <c r="F26" s="161"/>
      <c r="G26" s="161"/>
      <c r="H26" s="200"/>
      <c r="I26" s="140">
        <f>SUBTOTAL(9,I27:I31)</f>
        <v>0</v>
      </c>
      <c r="J26" s="100" t="s">
        <v>34</v>
      </c>
      <c r="K26" s="96">
        <f t="shared" ca="1" si="0"/>
        <v>3</v>
      </c>
      <c r="L26" s="97">
        <f t="shared" ca="1" si="1"/>
        <v>0</v>
      </c>
      <c r="M26" s="97">
        <f t="shared" ca="1" si="2"/>
        <v>0</v>
      </c>
      <c r="N26" s="97">
        <f t="shared" ca="1" si="3"/>
        <v>0</v>
      </c>
      <c r="O26" s="97">
        <f t="shared" ca="1" si="4"/>
        <v>0</v>
      </c>
      <c r="P26" s="98" t="str">
        <f t="shared" ca="1" si="5"/>
        <v>3.0</v>
      </c>
      <c r="Q26" s="101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</row>
    <row r="27" spans="1:30" ht="13.5">
      <c r="A27" s="130" t="s">
        <v>508</v>
      </c>
      <c r="B27" s="25" t="s">
        <v>80</v>
      </c>
      <c r="C27" s="130" t="s">
        <v>411</v>
      </c>
      <c r="D27" s="173" t="s">
        <v>81</v>
      </c>
      <c r="E27" s="132" t="s">
        <v>300</v>
      </c>
      <c r="F27" s="194">
        <v>4.5</v>
      </c>
      <c r="G27" s="206">
        <v>4.5</v>
      </c>
      <c r="H27" s="133"/>
      <c r="I27" s="133">
        <f>ROUNDUP((F27*H27),2)</f>
        <v>0</v>
      </c>
      <c r="J27" s="100" t="s">
        <v>40</v>
      </c>
      <c r="K27" s="96">
        <f t="shared" ca="1" si="0"/>
        <v>3</v>
      </c>
      <c r="L27" s="97">
        <f t="shared" ca="1" si="1"/>
        <v>0</v>
      </c>
      <c r="M27" s="97">
        <f t="shared" ca="1" si="2"/>
        <v>0</v>
      </c>
      <c r="N27" s="97">
        <f t="shared" ca="1" si="3"/>
        <v>0</v>
      </c>
      <c r="O27" s="97">
        <f t="shared" ca="1" si="4"/>
        <v>1</v>
      </c>
      <c r="P27" s="98" t="str">
        <f t="shared" ca="1" si="5"/>
        <v>3.1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</row>
    <row r="28" spans="1:30" ht="25.5">
      <c r="A28" s="130" t="s">
        <v>509</v>
      </c>
      <c r="B28" s="99">
        <v>93212</v>
      </c>
      <c r="C28" s="131" t="s">
        <v>35</v>
      </c>
      <c r="D28" s="173" t="s">
        <v>276</v>
      </c>
      <c r="E28" s="190" t="s">
        <v>272</v>
      </c>
      <c r="F28" s="194">
        <v>113</v>
      </c>
      <c r="G28" s="206">
        <v>113</v>
      </c>
      <c r="H28" s="133"/>
      <c r="I28" s="133">
        <f>ROUND((F28*H28),2)</f>
        <v>0</v>
      </c>
      <c r="J28" s="100" t="s">
        <v>40</v>
      </c>
      <c r="K28" s="96">
        <f t="shared" ca="1" si="0"/>
        <v>3</v>
      </c>
      <c r="L28" s="97">
        <f t="shared" ca="1" si="1"/>
        <v>0</v>
      </c>
      <c r="M28" s="97">
        <f t="shared" ca="1" si="2"/>
        <v>0</v>
      </c>
      <c r="N28" s="97">
        <f t="shared" ca="1" si="3"/>
        <v>0</v>
      </c>
      <c r="O28" s="97">
        <f t="shared" ca="1" si="4"/>
        <v>2</v>
      </c>
      <c r="P28" s="98" t="str">
        <f t="shared" ca="1" si="5"/>
        <v>3.2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</row>
    <row r="29" spans="1:30" ht="25.5">
      <c r="A29" s="130" t="s">
        <v>510</v>
      </c>
      <c r="B29" s="99">
        <v>93210</v>
      </c>
      <c r="C29" s="131" t="s">
        <v>35</v>
      </c>
      <c r="D29" s="173" t="s">
        <v>275</v>
      </c>
      <c r="E29" s="190" t="s">
        <v>272</v>
      </c>
      <c r="F29" s="194">
        <v>75</v>
      </c>
      <c r="G29" s="206">
        <v>75</v>
      </c>
      <c r="H29" s="133"/>
      <c r="I29" s="133">
        <f>ROUND((F29*H29),2)</f>
        <v>0</v>
      </c>
      <c r="J29" s="100" t="s">
        <v>40</v>
      </c>
      <c r="K29" s="96">
        <f t="shared" ca="1" si="0"/>
        <v>3</v>
      </c>
      <c r="L29" s="97">
        <f t="shared" ca="1" si="1"/>
        <v>0</v>
      </c>
      <c r="M29" s="97">
        <f t="shared" ca="1" si="2"/>
        <v>0</v>
      </c>
      <c r="N29" s="97">
        <f t="shared" ca="1" si="3"/>
        <v>0</v>
      </c>
      <c r="O29" s="97">
        <f t="shared" ca="1" si="4"/>
        <v>3</v>
      </c>
      <c r="P29" s="98" t="str">
        <f t="shared" ca="1" si="5"/>
        <v>3.3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</row>
    <row r="30" spans="1:30" ht="25.5">
      <c r="A30" s="130" t="s">
        <v>511</v>
      </c>
      <c r="B30" s="99">
        <v>93207</v>
      </c>
      <c r="C30" s="131" t="s">
        <v>35</v>
      </c>
      <c r="D30" s="173" t="s">
        <v>273</v>
      </c>
      <c r="E30" s="190" t="s">
        <v>272</v>
      </c>
      <c r="F30" s="194">
        <v>36.25</v>
      </c>
      <c r="G30" s="206">
        <v>36.25</v>
      </c>
      <c r="H30" s="133"/>
      <c r="I30" s="133">
        <f>ROUND((F30*H30),2)</f>
        <v>0</v>
      </c>
      <c r="J30" s="100" t="s">
        <v>40</v>
      </c>
      <c r="K30" s="96">
        <f t="shared" ca="1" si="0"/>
        <v>3</v>
      </c>
      <c r="L30" s="97">
        <f t="shared" ca="1" si="1"/>
        <v>0</v>
      </c>
      <c r="M30" s="97">
        <f t="shared" ca="1" si="2"/>
        <v>0</v>
      </c>
      <c r="N30" s="97">
        <f t="shared" ca="1" si="3"/>
        <v>0</v>
      </c>
      <c r="O30" s="97">
        <f t="shared" ca="1" si="4"/>
        <v>4</v>
      </c>
      <c r="P30" s="98" t="str">
        <f t="shared" ca="1" si="5"/>
        <v>3.4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</row>
    <row r="31" spans="1:30" ht="25.5">
      <c r="A31" s="130" t="s">
        <v>512</v>
      </c>
      <c r="B31" s="99">
        <v>93208</v>
      </c>
      <c r="C31" s="131" t="s">
        <v>35</v>
      </c>
      <c r="D31" s="173" t="s">
        <v>274</v>
      </c>
      <c r="E31" s="190" t="s">
        <v>272</v>
      </c>
      <c r="F31" s="194">
        <v>30</v>
      </c>
      <c r="G31" s="206">
        <v>30</v>
      </c>
      <c r="H31" s="133"/>
      <c r="I31" s="133">
        <f>ROUND((F31*H31),2)</f>
        <v>0</v>
      </c>
      <c r="J31" s="100" t="s">
        <v>40</v>
      </c>
      <c r="K31" s="96">
        <f t="shared" ca="1" si="0"/>
        <v>3</v>
      </c>
      <c r="L31" s="97">
        <f t="shared" ca="1" si="1"/>
        <v>0</v>
      </c>
      <c r="M31" s="97">
        <f t="shared" ca="1" si="2"/>
        <v>0</v>
      </c>
      <c r="N31" s="97">
        <f t="shared" ca="1" si="3"/>
        <v>0</v>
      </c>
      <c r="O31" s="97">
        <f t="shared" ca="1" si="4"/>
        <v>5</v>
      </c>
      <c r="P31" s="98" t="str">
        <f t="shared" ca="1" si="5"/>
        <v>3.5</v>
      </c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</row>
    <row r="32" spans="1:30" ht="9.9499999999999993" customHeight="1">
      <c r="A32" s="148"/>
      <c r="B32" s="170"/>
      <c r="C32" s="169"/>
      <c r="D32" s="134"/>
      <c r="E32" s="135"/>
      <c r="F32" s="168"/>
      <c r="G32" s="168"/>
      <c r="H32" s="136"/>
      <c r="I32" s="137"/>
      <c r="J32" s="100"/>
      <c r="K32" s="96">
        <f t="shared" ca="1" si="0"/>
        <v>3</v>
      </c>
      <c r="L32" s="97">
        <f t="shared" ca="1" si="1"/>
        <v>0</v>
      </c>
      <c r="M32" s="97">
        <f t="shared" ca="1" si="2"/>
        <v>0</v>
      </c>
      <c r="N32" s="97">
        <f t="shared" ca="1" si="3"/>
        <v>0</v>
      </c>
      <c r="O32" s="97">
        <f t="shared" ca="1" si="4"/>
        <v>5</v>
      </c>
      <c r="P32" s="98" t="str">
        <f t="shared" ca="1" si="5"/>
        <v>3.5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</row>
    <row r="33" spans="1:30" s="82" customFormat="1" ht="13.5">
      <c r="A33" s="159" t="s">
        <v>52</v>
      </c>
      <c r="B33" s="94" t="s">
        <v>292</v>
      </c>
      <c r="C33" s="94"/>
      <c r="D33" s="160"/>
      <c r="E33" s="160"/>
      <c r="F33" s="161"/>
      <c r="G33" s="161"/>
      <c r="H33" s="200"/>
      <c r="I33" s="140">
        <f>SUBTOTAL(9,I34:I102)</f>
        <v>0</v>
      </c>
      <c r="J33" s="100" t="s">
        <v>34</v>
      </c>
      <c r="K33" s="96">
        <f t="shared" ca="1" si="0"/>
        <v>4</v>
      </c>
      <c r="L33" s="97">
        <f t="shared" ca="1" si="1"/>
        <v>0</v>
      </c>
      <c r="M33" s="97">
        <f t="shared" ca="1" si="2"/>
        <v>0</v>
      </c>
      <c r="N33" s="97">
        <f t="shared" ca="1" si="3"/>
        <v>0</v>
      </c>
      <c r="O33" s="97">
        <f t="shared" ca="1" si="4"/>
        <v>0</v>
      </c>
      <c r="P33" s="98" t="str">
        <f t="shared" ca="1" si="5"/>
        <v>4.0</v>
      </c>
      <c r="Q33" s="121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</row>
    <row r="34" spans="1:30" ht="13.5">
      <c r="A34" s="147" t="s">
        <v>10</v>
      </c>
      <c r="B34" s="175"/>
      <c r="C34" s="175"/>
      <c r="D34" s="175" t="s">
        <v>364</v>
      </c>
      <c r="E34" s="175"/>
      <c r="F34" s="176"/>
      <c r="G34" s="176"/>
      <c r="H34" s="198"/>
      <c r="I34" s="142">
        <f>SUBTOTAL(9,I35:I37)</f>
        <v>0</v>
      </c>
      <c r="J34" s="100" t="s">
        <v>36</v>
      </c>
      <c r="K34" s="96">
        <f t="shared" ca="1" si="0"/>
        <v>4</v>
      </c>
      <c r="L34" s="97">
        <f t="shared" ca="1" si="1"/>
        <v>0</v>
      </c>
      <c r="M34" s="97">
        <f t="shared" ca="1" si="2"/>
        <v>0</v>
      </c>
      <c r="N34" s="97">
        <f t="shared" ca="1" si="3"/>
        <v>1</v>
      </c>
      <c r="O34" s="97">
        <f t="shared" ca="1" si="4"/>
        <v>0</v>
      </c>
      <c r="P34" s="98" t="str">
        <f t="shared" ca="1" si="5"/>
        <v>4.1</v>
      </c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</row>
    <row r="35" spans="1:30" ht="13.5">
      <c r="A35" s="131" t="s">
        <v>513</v>
      </c>
      <c r="B35" s="99" t="s">
        <v>330</v>
      </c>
      <c r="C35" s="131" t="s">
        <v>37</v>
      </c>
      <c r="D35" s="26" t="s">
        <v>365</v>
      </c>
      <c r="E35" s="132" t="s">
        <v>272</v>
      </c>
      <c r="F35" s="194">
        <v>12675</v>
      </c>
      <c r="G35" s="206">
        <v>12675</v>
      </c>
      <c r="H35" s="133"/>
      <c r="I35" s="133">
        <f>ROUND((F35*H35),2)</f>
        <v>0</v>
      </c>
      <c r="J35" s="100" t="s">
        <v>40</v>
      </c>
      <c r="K35" s="96">
        <f t="shared" ca="1" si="0"/>
        <v>4</v>
      </c>
      <c r="L35" s="97">
        <f t="shared" ca="1" si="1"/>
        <v>0</v>
      </c>
      <c r="M35" s="97">
        <f t="shared" ca="1" si="2"/>
        <v>0</v>
      </c>
      <c r="N35" s="97">
        <f t="shared" ca="1" si="3"/>
        <v>1</v>
      </c>
      <c r="O35" s="97">
        <f t="shared" ca="1" si="4"/>
        <v>1</v>
      </c>
      <c r="P35" s="98" t="str">
        <f t="shared" ca="1" si="5"/>
        <v>4.1.1</v>
      </c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</row>
    <row r="36" spans="1:30" ht="13.5">
      <c r="A36" s="131" t="s">
        <v>514</v>
      </c>
      <c r="B36" s="25" t="s">
        <v>351</v>
      </c>
      <c r="C36" s="131" t="s">
        <v>37</v>
      </c>
      <c r="D36" s="26" t="s">
        <v>350</v>
      </c>
      <c r="E36" s="132" t="s">
        <v>272</v>
      </c>
      <c r="F36" s="194">
        <v>969</v>
      </c>
      <c r="G36" s="206">
        <v>969</v>
      </c>
      <c r="H36" s="133"/>
      <c r="I36" s="133">
        <f>ROUND((F36*H36),2)</f>
        <v>0</v>
      </c>
      <c r="J36" s="100" t="s">
        <v>40</v>
      </c>
      <c r="K36" s="96">
        <f t="shared" ca="1" si="0"/>
        <v>4</v>
      </c>
      <c r="L36" s="97">
        <f t="shared" ca="1" si="1"/>
        <v>0</v>
      </c>
      <c r="M36" s="97">
        <f t="shared" ca="1" si="2"/>
        <v>0</v>
      </c>
      <c r="N36" s="97">
        <f t="shared" ca="1" si="3"/>
        <v>1</v>
      </c>
      <c r="O36" s="97">
        <f t="shared" ca="1" si="4"/>
        <v>2</v>
      </c>
      <c r="P36" s="98" t="str">
        <f t="shared" ca="1" si="5"/>
        <v>4.1.2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</row>
    <row r="37" spans="1:30" ht="13.5">
      <c r="A37" s="131" t="s">
        <v>515</v>
      </c>
      <c r="B37" s="25" t="s">
        <v>78</v>
      </c>
      <c r="C37" s="131" t="s">
        <v>411</v>
      </c>
      <c r="D37" s="26" t="s">
        <v>79</v>
      </c>
      <c r="E37" s="132" t="s">
        <v>304</v>
      </c>
      <c r="F37" s="194">
        <v>320</v>
      </c>
      <c r="G37" s="206">
        <v>320</v>
      </c>
      <c r="H37" s="133"/>
      <c r="I37" s="133">
        <f>ROUND((F37*H37),2)</f>
        <v>0</v>
      </c>
      <c r="J37" s="100" t="s">
        <v>40</v>
      </c>
      <c r="K37" s="96">
        <f t="shared" ca="1" si="0"/>
        <v>4</v>
      </c>
      <c r="L37" s="97">
        <f t="shared" ca="1" si="1"/>
        <v>0</v>
      </c>
      <c r="M37" s="97">
        <f t="shared" ca="1" si="2"/>
        <v>0</v>
      </c>
      <c r="N37" s="97">
        <f t="shared" ca="1" si="3"/>
        <v>1</v>
      </c>
      <c r="O37" s="97">
        <f t="shared" ca="1" si="4"/>
        <v>3</v>
      </c>
      <c r="P37" s="98" t="str">
        <f t="shared" ca="1" si="5"/>
        <v>4.1.3</v>
      </c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</row>
    <row r="38" spans="1:30" ht="14.25" customHeight="1">
      <c r="A38" s="147" t="s">
        <v>11</v>
      </c>
      <c r="B38" s="175"/>
      <c r="C38" s="175"/>
      <c r="D38" s="175" t="s">
        <v>318</v>
      </c>
      <c r="E38" s="175"/>
      <c r="F38" s="176"/>
      <c r="G38" s="176"/>
      <c r="H38" s="198"/>
      <c r="I38" s="142">
        <f>SUBTOTAL(9,I39:I55)</f>
        <v>0</v>
      </c>
      <c r="J38" s="100" t="s">
        <v>36</v>
      </c>
      <c r="K38" s="96">
        <f t="shared" ca="1" si="0"/>
        <v>4</v>
      </c>
      <c r="L38" s="97">
        <f t="shared" ca="1" si="1"/>
        <v>0</v>
      </c>
      <c r="M38" s="97">
        <f t="shared" ca="1" si="2"/>
        <v>0</v>
      </c>
      <c r="N38" s="97">
        <f t="shared" ca="1" si="3"/>
        <v>2</v>
      </c>
      <c r="O38" s="97">
        <f t="shared" ca="1" si="4"/>
        <v>0</v>
      </c>
      <c r="P38" s="98" t="str">
        <f t="shared" ca="1" si="5"/>
        <v>4.2</v>
      </c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ht="13.5">
      <c r="A39" s="131" t="s">
        <v>516</v>
      </c>
      <c r="B39" s="25" t="s">
        <v>82</v>
      </c>
      <c r="C39" s="131" t="s">
        <v>411</v>
      </c>
      <c r="D39" s="173" t="s">
        <v>83</v>
      </c>
      <c r="E39" s="132" t="s">
        <v>302</v>
      </c>
      <c r="F39" s="194">
        <v>43</v>
      </c>
      <c r="G39" s="206">
        <v>43</v>
      </c>
      <c r="H39" s="133"/>
      <c r="I39" s="133">
        <f>ROUNDDOWN((F39*H39),2)</f>
        <v>0</v>
      </c>
      <c r="J39" s="100" t="s">
        <v>40</v>
      </c>
      <c r="K39" s="96">
        <f t="shared" ca="1" si="0"/>
        <v>4</v>
      </c>
      <c r="L39" s="97">
        <f t="shared" ca="1" si="1"/>
        <v>0</v>
      </c>
      <c r="M39" s="97">
        <f t="shared" ca="1" si="2"/>
        <v>0</v>
      </c>
      <c r="N39" s="97">
        <f t="shared" ca="1" si="3"/>
        <v>2</v>
      </c>
      <c r="O39" s="97">
        <f t="shared" ca="1" si="4"/>
        <v>1</v>
      </c>
      <c r="P39" s="98" t="str">
        <f t="shared" ca="1" si="5"/>
        <v>4.2.1</v>
      </c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ht="25.5">
      <c r="A40" s="131" t="s">
        <v>517</v>
      </c>
      <c r="B40" s="25" t="s">
        <v>84</v>
      </c>
      <c r="C40" s="131" t="s">
        <v>411</v>
      </c>
      <c r="D40" s="26" t="s">
        <v>85</v>
      </c>
      <c r="E40" s="132" t="s">
        <v>302</v>
      </c>
      <c r="F40" s="194">
        <v>172.75</v>
      </c>
      <c r="G40" s="206">
        <v>172.75</v>
      </c>
      <c r="H40" s="133"/>
      <c r="I40" s="133">
        <f t="shared" ref="I40:I54" si="6">ROUND((F40*H40),2)</f>
        <v>0</v>
      </c>
      <c r="J40" s="100" t="s">
        <v>40</v>
      </c>
      <c r="K40" s="96">
        <f t="shared" ca="1" si="0"/>
        <v>4</v>
      </c>
      <c r="L40" s="97">
        <f t="shared" ca="1" si="1"/>
        <v>0</v>
      </c>
      <c r="M40" s="97">
        <f t="shared" ca="1" si="2"/>
        <v>0</v>
      </c>
      <c r="N40" s="97">
        <f t="shared" ca="1" si="3"/>
        <v>2</v>
      </c>
      <c r="O40" s="97">
        <f t="shared" ca="1" si="4"/>
        <v>2</v>
      </c>
      <c r="P40" s="98" t="str">
        <f t="shared" ca="1" si="5"/>
        <v>4.2.2</v>
      </c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ht="13.5">
      <c r="A41" s="131" t="s">
        <v>518</v>
      </c>
      <c r="B41" s="25" t="s">
        <v>88</v>
      </c>
      <c r="C41" s="131" t="s">
        <v>411</v>
      </c>
      <c r="D41" s="26" t="s">
        <v>89</v>
      </c>
      <c r="E41" s="132" t="s">
        <v>1</v>
      </c>
      <c r="F41" s="194">
        <v>45</v>
      </c>
      <c r="G41" s="206">
        <v>45</v>
      </c>
      <c r="H41" s="133"/>
      <c r="I41" s="133">
        <f t="shared" si="6"/>
        <v>0</v>
      </c>
      <c r="J41" s="100" t="s">
        <v>40</v>
      </c>
      <c r="K41" s="96">
        <f t="shared" ca="1" si="0"/>
        <v>4</v>
      </c>
      <c r="L41" s="97">
        <f t="shared" ca="1" si="1"/>
        <v>0</v>
      </c>
      <c r="M41" s="97">
        <f t="shared" ca="1" si="2"/>
        <v>0</v>
      </c>
      <c r="N41" s="97">
        <f t="shared" ca="1" si="3"/>
        <v>2</v>
      </c>
      <c r="O41" s="97">
        <f t="shared" ca="1" si="4"/>
        <v>3</v>
      </c>
      <c r="P41" s="98" t="str">
        <f t="shared" ca="1" si="5"/>
        <v>4.2.3</v>
      </c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ht="13.5">
      <c r="A42" s="131" t="s">
        <v>519</v>
      </c>
      <c r="B42" s="25" t="s">
        <v>94</v>
      </c>
      <c r="C42" s="131" t="s">
        <v>411</v>
      </c>
      <c r="D42" s="26" t="s">
        <v>95</v>
      </c>
      <c r="E42" s="132" t="s">
        <v>1</v>
      </c>
      <c r="F42" s="194">
        <v>135</v>
      </c>
      <c r="G42" s="206">
        <v>135</v>
      </c>
      <c r="H42" s="133"/>
      <c r="I42" s="133">
        <f t="shared" si="6"/>
        <v>0</v>
      </c>
      <c r="J42" s="100" t="s">
        <v>40</v>
      </c>
      <c r="K42" s="96">
        <f t="shared" ca="1" si="0"/>
        <v>4</v>
      </c>
      <c r="L42" s="97">
        <f t="shared" ca="1" si="1"/>
        <v>0</v>
      </c>
      <c r="M42" s="97">
        <f t="shared" ca="1" si="2"/>
        <v>0</v>
      </c>
      <c r="N42" s="97">
        <f t="shared" ca="1" si="3"/>
        <v>2</v>
      </c>
      <c r="O42" s="97">
        <f t="shared" ca="1" si="4"/>
        <v>4</v>
      </c>
      <c r="P42" s="98" t="str">
        <f t="shared" ca="1" si="5"/>
        <v>4.2.4</v>
      </c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ht="25.5">
      <c r="A43" s="131" t="s">
        <v>520</v>
      </c>
      <c r="B43" s="25" t="s">
        <v>90</v>
      </c>
      <c r="C43" s="131" t="s">
        <v>411</v>
      </c>
      <c r="D43" s="26" t="s">
        <v>91</v>
      </c>
      <c r="E43" s="132" t="s">
        <v>301</v>
      </c>
      <c r="F43" s="194">
        <v>229.5</v>
      </c>
      <c r="G43" s="206">
        <v>229.50000000000003</v>
      </c>
      <c r="H43" s="133"/>
      <c r="I43" s="133">
        <f t="shared" si="6"/>
        <v>0</v>
      </c>
      <c r="J43" s="100" t="s">
        <v>40</v>
      </c>
      <c r="K43" s="96">
        <f t="shared" ca="1" si="0"/>
        <v>4</v>
      </c>
      <c r="L43" s="97">
        <f t="shared" ca="1" si="1"/>
        <v>0</v>
      </c>
      <c r="M43" s="97">
        <f t="shared" ca="1" si="2"/>
        <v>0</v>
      </c>
      <c r="N43" s="97">
        <f t="shared" ca="1" si="3"/>
        <v>2</v>
      </c>
      <c r="O43" s="97">
        <f t="shared" ca="1" si="4"/>
        <v>5</v>
      </c>
      <c r="P43" s="98" t="str">
        <f t="shared" ca="1" si="5"/>
        <v>4.2.5</v>
      </c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ht="13.5">
      <c r="A44" s="131" t="s">
        <v>521</v>
      </c>
      <c r="B44" s="25" t="s">
        <v>348</v>
      </c>
      <c r="C44" s="131" t="s">
        <v>37</v>
      </c>
      <c r="D44" s="173" t="s">
        <v>349</v>
      </c>
      <c r="E44" s="190" t="s">
        <v>33</v>
      </c>
      <c r="F44" s="194">
        <v>4</v>
      </c>
      <c r="G44" s="206">
        <v>4</v>
      </c>
      <c r="H44" s="133"/>
      <c r="I44" s="133">
        <f t="shared" si="6"/>
        <v>0</v>
      </c>
      <c r="J44" s="100" t="s">
        <v>40</v>
      </c>
      <c r="K44" s="96">
        <f t="shared" ca="1" si="0"/>
        <v>4</v>
      </c>
      <c r="L44" s="97">
        <f t="shared" ca="1" si="1"/>
        <v>0</v>
      </c>
      <c r="M44" s="97">
        <f t="shared" ca="1" si="2"/>
        <v>0</v>
      </c>
      <c r="N44" s="97">
        <f t="shared" ca="1" si="3"/>
        <v>2</v>
      </c>
      <c r="O44" s="97">
        <f t="shared" ca="1" si="4"/>
        <v>6</v>
      </c>
      <c r="P44" s="98" t="str">
        <f t="shared" ca="1" si="5"/>
        <v>4.2.6</v>
      </c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ht="13.5">
      <c r="A45" s="131" t="s">
        <v>522</v>
      </c>
      <c r="B45" s="25" t="s">
        <v>92</v>
      </c>
      <c r="C45" s="131" t="s">
        <v>411</v>
      </c>
      <c r="D45" s="173" t="s">
        <v>93</v>
      </c>
      <c r="E45" s="190" t="s">
        <v>300</v>
      </c>
      <c r="F45" s="194">
        <v>63</v>
      </c>
      <c r="G45" s="206">
        <v>63</v>
      </c>
      <c r="H45" s="133"/>
      <c r="I45" s="133">
        <f t="shared" si="6"/>
        <v>0</v>
      </c>
      <c r="J45" s="100" t="s">
        <v>40</v>
      </c>
      <c r="K45" s="96">
        <f t="shared" ca="1" si="0"/>
        <v>4</v>
      </c>
      <c r="L45" s="97">
        <f t="shared" ca="1" si="1"/>
        <v>0</v>
      </c>
      <c r="M45" s="97">
        <f t="shared" ca="1" si="2"/>
        <v>0</v>
      </c>
      <c r="N45" s="97">
        <f t="shared" ca="1" si="3"/>
        <v>2</v>
      </c>
      <c r="O45" s="97">
        <f t="shared" ca="1" si="4"/>
        <v>7</v>
      </c>
      <c r="P45" s="98" t="str">
        <f t="shared" ca="1" si="5"/>
        <v>4.2.7</v>
      </c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ht="25.5">
      <c r="A46" s="131" t="s">
        <v>523</v>
      </c>
      <c r="B46" s="25" t="s">
        <v>340</v>
      </c>
      <c r="C46" s="131" t="s">
        <v>37</v>
      </c>
      <c r="D46" s="26" t="s">
        <v>342</v>
      </c>
      <c r="E46" s="132" t="s">
        <v>33</v>
      </c>
      <c r="F46" s="194">
        <v>244</v>
      </c>
      <c r="G46" s="206">
        <v>244</v>
      </c>
      <c r="H46" s="133"/>
      <c r="I46" s="133">
        <f t="shared" si="6"/>
        <v>0</v>
      </c>
      <c r="J46" s="100" t="s">
        <v>40</v>
      </c>
      <c r="K46" s="96">
        <f t="shared" ca="1" si="0"/>
        <v>4</v>
      </c>
      <c r="L46" s="97">
        <f t="shared" ca="1" si="1"/>
        <v>0</v>
      </c>
      <c r="M46" s="97">
        <f t="shared" ca="1" si="2"/>
        <v>0</v>
      </c>
      <c r="N46" s="97">
        <f t="shared" ca="1" si="3"/>
        <v>2</v>
      </c>
      <c r="O46" s="97">
        <f t="shared" ca="1" si="4"/>
        <v>8</v>
      </c>
      <c r="P46" s="98" t="str">
        <f t="shared" ca="1" si="5"/>
        <v>4.2.8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ht="13.5">
      <c r="A47" s="131" t="s">
        <v>524</v>
      </c>
      <c r="B47" s="25" t="s">
        <v>341</v>
      </c>
      <c r="C47" s="131" t="s">
        <v>37</v>
      </c>
      <c r="D47" s="26" t="s">
        <v>343</v>
      </c>
      <c r="E47" s="132" t="s">
        <v>33</v>
      </c>
      <c r="F47" s="194">
        <v>2</v>
      </c>
      <c r="G47" s="206">
        <v>2</v>
      </c>
      <c r="H47" s="133"/>
      <c r="I47" s="133">
        <f t="shared" si="6"/>
        <v>0</v>
      </c>
      <c r="J47" s="100" t="s">
        <v>40</v>
      </c>
      <c r="K47" s="96">
        <f t="shared" ca="1" si="0"/>
        <v>4</v>
      </c>
      <c r="L47" s="97">
        <f t="shared" ca="1" si="1"/>
        <v>0</v>
      </c>
      <c r="M47" s="97">
        <f t="shared" ca="1" si="2"/>
        <v>0</v>
      </c>
      <c r="N47" s="97">
        <f t="shared" ca="1" si="3"/>
        <v>2</v>
      </c>
      <c r="O47" s="97">
        <f t="shared" ca="1" si="4"/>
        <v>9</v>
      </c>
      <c r="P47" s="98" t="str">
        <f t="shared" ca="1" si="5"/>
        <v>4.2.9</v>
      </c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 ht="13.5">
      <c r="A48" s="131" t="s">
        <v>525</v>
      </c>
      <c r="B48" s="25" t="s">
        <v>344</v>
      </c>
      <c r="C48" s="131" t="s">
        <v>37</v>
      </c>
      <c r="D48" s="26" t="s">
        <v>345</v>
      </c>
      <c r="E48" s="132" t="s">
        <v>32</v>
      </c>
      <c r="F48" s="194">
        <v>2112</v>
      </c>
      <c r="G48" s="206">
        <v>2112</v>
      </c>
      <c r="H48" s="133"/>
      <c r="I48" s="133">
        <f t="shared" si="6"/>
        <v>0</v>
      </c>
      <c r="J48" s="100" t="s">
        <v>40</v>
      </c>
      <c r="K48" s="96">
        <f t="shared" ca="1" si="0"/>
        <v>4</v>
      </c>
      <c r="L48" s="97">
        <f t="shared" ca="1" si="1"/>
        <v>0</v>
      </c>
      <c r="M48" s="97">
        <f t="shared" ca="1" si="2"/>
        <v>0</v>
      </c>
      <c r="N48" s="97">
        <f t="shared" ca="1" si="3"/>
        <v>2</v>
      </c>
      <c r="O48" s="97">
        <f t="shared" ca="1" si="4"/>
        <v>10</v>
      </c>
      <c r="P48" s="98" t="str">
        <f t="shared" ca="1" si="5"/>
        <v>4.2.10</v>
      </c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ht="25.5">
      <c r="A49" s="131" t="s">
        <v>526</v>
      </c>
      <c r="B49" s="25" t="s">
        <v>102</v>
      </c>
      <c r="C49" s="131" t="s">
        <v>411</v>
      </c>
      <c r="D49" s="26" t="s">
        <v>103</v>
      </c>
      <c r="E49" s="132" t="s">
        <v>32</v>
      </c>
      <c r="F49" s="194">
        <v>10</v>
      </c>
      <c r="G49" s="206">
        <v>10</v>
      </c>
      <c r="H49" s="133"/>
      <c r="I49" s="133">
        <f t="shared" si="6"/>
        <v>0</v>
      </c>
      <c r="J49" s="100" t="s">
        <v>40</v>
      </c>
      <c r="K49" s="96">
        <f t="shared" ca="1" si="0"/>
        <v>4</v>
      </c>
      <c r="L49" s="97">
        <f t="shared" ca="1" si="1"/>
        <v>0</v>
      </c>
      <c r="M49" s="97">
        <f t="shared" ca="1" si="2"/>
        <v>0</v>
      </c>
      <c r="N49" s="97">
        <f t="shared" ca="1" si="3"/>
        <v>2</v>
      </c>
      <c r="O49" s="97">
        <f t="shared" ca="1" si="4"/>
        <v>11</v>
      </c>
      <c r="P49" s="98" t="str">
        <f t="shared" ca="1" si="5"/>
        <v>4.2.11</v>
      </c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0" ht="13.5">
      <c r="A50" s="131" t="s">
        <v>527</v>
      </c>
      <c r="B50" s="25" t="s">
        <v>96</v>
      </c>
      <c r="C50" s="131" t="s">
        <v>411</v>
      </c>
      <c r="D50" s="26" t="s">
        <v>97</v>
      </c>
      <c r="E50" s="132" t="s">
        <v>1</v>
      </c>
      <c r="F50" s="194">
        <v>2</v>
      </c>
      <c r="G50" s="206">
        <v>2</v>
      </c>
      <c r="H50" s="133"/>
      <c r="I50" s="133">
        <f t="shared" si="6"/>
        <v>0</v>
      </c>
      <c r="J50" s="100" t="s">
        <v>40</v>
      </c>
      <c r="K50" s="96">
        <f t="shared" ca="1" si="0"/>
        <v>4</v>
      </c>
      <c r="L50" s="97">
        <f t="shared" ca="1" si="1"/>
        <v>0</v>
      </c>
      <c r="M50" s="97">
        <f t="shared" ca="1" si="2"/>
        <v>0</v>
      </c>
      <c r="N50" s="97">
        <f t="shared" ca="1" si="3"/>
        <v>2</v>
      </c>
      <c r="O50" s="97">
        <f t="shared" ca="1" si="4"/>
        <v>12</v>
      </c>
      <c r="P50" s="98" t="str">
        <f t="shared" ca="1" si="5"/>
        <v>4.2.12</v>
      </c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ht="13.5">
      <c r="A51" s="131" t="s">
        <v>528</v>
      </c>
      <c r="B51" s="143" t="s">
        <v>100</v>
      </c>
      <c r="C51" s="130" t="s">
        <v>411</v>
      </c>
      <c r="D51" s="26" t="s">
        <v>101</v>
      </c>
      <c r="E51" s="132" t="s">
        <v>272</v>
      </c>
      <c r="F51" s="194">
        <v>0.8</v>
      </c>
      <c r="G51" s="206">
        <v>0.8</v>
      </c>
      <c r="H51" s="133"/>
      <c r="I51" s="133">
        <f t="shared" si="6"/>
        <v>0</v>
      </c>
      <c r="J51" s="100" t="s">
        <v>40</v>
      </c>
      <c r="K51" s="96">
        <f t="shared" ref="K51" ca="1" si="7">IF(J51="A",OFFSET(K51,-1,0)+1,OFFSET(K51,-1,0))</f>
        <v>4</v>
      </c>
      <c r="L51" s="97">
        <f t="shared" ca="1" si="1"/>
        <v>0</v>
      </c>
      <c r="M51" s="97">
        <f t="shared" ca="1" si="2"/>
        <v>0</v>
      </c>
      <c r="N51" s="97">
        <f t="shared" ca="1" si="3"/>
        <v>2</v>
      </c>
      <c r="O51" s="97">
        <f t="shared" ca="1" si="4"/>
        <v>13</v>
      </c>
      <c r="P51" s="98" t="str">
        <f t="shared" ca="1" si="5"/>
        <v>4.2.13</v>
      </c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</row>
    <row r="52" spans="1:30" ht="24" customHeight="1">
      <c r="A52" s="131" t="s">
        <v>529</v>
      </c>
      <c r="B52" s="25" t="s">
        <v>98</v>
      </c>
      <c r="C52" s="130" t="s">
        <v>411</v>
      </c>
      <c r="D52" s="26" t="s">
        <v>99</v>
      </c>
      <c r="E52" s="132" t="s">
        <v>33</v>
      </c>
      <c r="F52" s="194">
        <v>90</v>
      </c>
      <c r="G52" s="207">
        <v>90</v>
      </c>
      <c r="H52" s="133"/>
      <c r="I52" s="133">
        <f t="shared" si="6"/>
        <v>0</v>
      </c>
      <c r="J52" s="100" t="s">
        <v>40</v>
      </c>
      <c r="K52" s="96">
        <f t="shared" ca="1" si="0"/>
        <v>4</v>
      </c>
      <c r="L52" s="97">
        <f t="shared" ca="1" si="1"/>
        <v>0</v>
      </c>
      <c r="M52" s="97">
        <f t="shared" ca="1" si="2"/>
        <v>0</v>
      </c>
      <c r="N52" s="97">
        <f t="shared" ca="1" si="3"/>
        <v>2</v>
      </c>
      <c r="O52" s="97">
        <f t="shared" ca="1" si="4"/>
        <v>14</v>
      </c>
      <c r="P52" s="98" t="str">
        <f t="shared" ca="1" si="5"/>
        <v>4.2.14</v>
      </c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</row>
    <row r="53" spans="1:30" ht="25.5">
      <c r="A53" s="131" t="s">
        <v>530</v>
      </c>
      <c r="B53" s="25" t="s">
        <v>86</v>
      </c>
      <c r="C53" s="130" t="s">
        <v>411</v>
      </c>
      <c r="D53" s="26" t="s">
        <v>87</v>
      </c>
      <c r="E53" s="132" t="s">
        <v>272</v>
      </c>
      <c r="F53" s="194">
        <v>12373</v>
      </c>
      <c r="G53" s="207">
        <v>12373</v>
      </c>
      <c r="H53" s="133"/>
      <c r="I53" s="133">
        <f t="shared" si="6"/>
        <v>0</v>
      </c>
      <c r="J53" s="100" t="s">
        <v>40</v>
      </c>
      <c r="K53" s="96">
        <f t="shared" ref="K53:K62" ca="1" si="8">IF(J53="A",OFFSET(K53,-1,0)+1,OFFSET(K53,-1,0))</f>
        <v>4</v>
      </c>
      <c r="L53" s="97">
        <f t="shared" ref="L53:L62" ca="1" si="9">IF(J53="A",0,IF(J53="B",OFFSET(L53,-1,0)+1,OFFSET(L53,-1,0)))</f>
        <v>0</v>
      </c>
      <c r="M53" s="97">
        <f t="shared" ref="M53:M62" ca="1" si="10">IF(J53="A",0,IF(J53="B",0,IF(J53="C",OFFSET(M53,-1,0)+1,OFFSET(M53,-1,0))))</f>
        <v>0</v>
      </c>
      <c r="N53" s="97">
        <f t="shared" ref="N53:N62" ca="1" si="11">IF(J53="A",0,IF(J53="B",0,IF(J53="C",0,IF(J53="D",OFFSET(N53,-1,0)+1,OFFSET(N53,-1,0)))))</f>
        <v>2</v>
      </c>
      <c r="O53" s="97">
        <f t="shared" ref="O53:O62" ca="1" si="12">IF(J53="A",0,IF(J53="B",0,IF(J53="C",0,IF(J53="D",0,IF(J53="E",OFFSET(O53,-1,0)+1,OFFSET(O53,-1,0))))))</f>
        <v>15</v>
      </c>
      <c r="P53" s="98" t="str">
        <f t="shared" ref="P53:P62" ca="1" si="13">IF(J53="A",CONCATENATE(IF(K53=0,,K53),IF(L53=0,,"."),IF(L53=0,,L53),IF(M53=0,,"."),IF(M53=0,,M53),IF(N53=0,,"."),IF(N53=0,,N53),IF(O53=0,,"."),IF(O53=0,,O53),".0"),CONCATENATE(IF(K53=0,,K53),IF(L53=0,,"."),IF(L53=0,,L53),IF(M53=0,,"."),IF(M53=0,,M53),IF(N53=0,,"."),IF(N53=0,,N53),IF(O53=0,,"."),IF(O53=0,,O53)))</f>
        <v>4.2.15</v>
      </c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ht="25.5">
      <c r="A54" s="131" t="s">
        <v>531</v>
      </c>
      <c r="B54" s="25" t="s">
        <v>104</v>
      </c>
      <c r="C54" s="131" t="s">
        <v>411</v>
      </c>
      <c r="D54" s="26" t="s">
        <v>105</v>
      </c>
      <c r="E54" s="132" t="s">
        <v>302</v>
      </c>
      <c r="F54" s="194">
        <v>845.62</v>
      </c>
      <c r="G54" s="206">
        <v>845.62</v>
      </c>
      <c r="H54" s="133"/>
      <c r="I54" s="133">
        <f t="shared" si="6"/>
        <v>0</v>
      </c>
      <c r="J54" s="100" t="s">
        <v>40</v>
      </c>
      <c r="K54" s="96">
        <f t="shared" ca="1" si="8"/>
        <v>4</v>
      </c>
      <c r="L54" s="97">
        <f t="shared" ca="1" si="9"/>
        <v>0</v>
      </c>
      <c r="M54" s="97">
        <f t="shared" ca="1" si="10"/>
        <v>0</v>
      </c>
      <c r="N54" s="97">
        <f t="shared" ca="1" si="11"/>
        <v>2</v>
      </c>
      <c r="O54" s="97">
        <f t="shared" ca="1" si="12"/>
        <v>16</v>
      </c>
      <c r="P54" s="98" t="str">
        <f t="shared" ca="1" si="13"/>
        <v>4.2.16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ht="25.5">
      <c r="A55" s="131" t="s">
        <v>532</v>
      </c>
      <c r="B55" s="25" t="s">
        <v>106</v>
      </c>
      <c r="C55" s="130" t="s">
        <v>411</v>
      </c>
      <c r="D55" s="173" t="s">
        <v>60</v>
      </c>
      <c r="E55" s="132" t="s">
        <v>302</v>
      </c>
      <c r="F55" s="194">
        <v>845.62</v>
      </c>
      <c r="G55" s="206">
        <v>845.62</v>
      </c>
      <c r="H55" s="133"/>
      <c r="I55" s="133">
        <f>ROUNDUP((F55*H55),2)</f>
        <v>0</v>
      </c>
      <c r="J55" s="100" t="s">
        <v>40</v>
      </c>
      <c r="K55" s="96">
        <f t="shared" ca="1" si="8"/>
        <v>4</v>
      </c>
      <c r="L55" s="97">
        <f t="shared" ca="1" si="9"/>
        <v>0</v>
      </c>
      <c r="M55" s="97">
        <f t="shared" ca="1" si="10"/>
        <v>0</v>
      </c>
      <c r="N55" s="97">
        <f t="shared" ca="1" si="11"/>
        <v>2</v>
      </c>
      <c r="O55" s="97">
        <f t="shared" ca="1" si="12"/>
        <v>17</v>
      </c>
      <c r="P55" s="98" t="str">
        <f t="shared" ca="1" si="13"/>
        <v>4.2.17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</row>
    <row r="56" spans="1:30" ht="13.5">
      <c r="A56" s="147" t="s">
        <v>533</v>
      </c>
      <c r="B56" s="175"/>
      <c r="C56" s="175"/>
      <c r="D56" s="175" t="s">
        <v>391</v>
      </c>
      <c r="E56" s="175"/>
      <c r="F56" s="176"/>
      <c r="G56" s="176"/>
      <c r="H56" s="198"/>
      <c r="I56" s="142">
        <f>SUBTOTAL(9,I57:I80)</f>
        <v>0</v>
      </c>
      <c r="J56" s="100" t="s">
        <v>36</v>
      </c>
      <c r="K56" s="96">
        <f t="shared" ca="1" si="8"/>
        <v>4</v>
      </c>
      <c r="L56" s="97">
        <f t="shared" ca="1" si="9"/>
        <v>0</v>
      </c>
      <c r="M56" s="97">
        <f t="shared" ca="1" si="10"/>
        <v>0</v>
      </c>
      <c r="N56" s="97">
        <f t="shared" ca="1" si="11"/>
        <v>3</v>
      </c>
      <c r="O56" s="97">
        <f t="shared" ca="1" si="12"/>
        <v>0</v>
      </c>
      <c r="P56" s="98" t="str">
        <f t="shared" ca="1" si="13"/>
        <v>4.3</v>
      </c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</row>
    <row r="57" spans="1:30" s="105" customFormat="1" ht="25.5">
      <c r="A57" s="131" t="s">
        <v>534</v>
      </c>
      <c r="B57" s="99" t="s">
        <v>112</v>
      </c>
      <c r="C57" s="131" t="s">
        <v>411</v>
      </c>
      <c r="D57" s="173" t="s">
        <v>113</v>
      </c>
      <c r="E57" s="190" t="s">
        <v>300</v>
      </c>
      <c r="F57" s="194">
        <v>172</v>
      </c>
      <c r="G57" s="206">
        <v>172</v>
      </c>
      <c r="H57" s="133"/>
      <c r="I57" s="133">
        <f t="shared" ref="I57:I80" si="14">ROUND((F57*H57),2)</f>
        <v>0</v>
      </c>
      <c r="J57" s="100" t="s">
        <v>40</v>
      </c>
      <c r="K57" s="245">
        <f t="shared" ca="1" si="8"/>
        <v>4</v>
      </c>
      <c r="L57" s="246">
        <f t="shared" ca="1" si="9"/>
        <v>0</v>
      </c>
      <c r="M57" s="246">
        <f t="shared" ca="1" si="10"/>
        <v>0</v>
      </c>
      <c r="N57" s="246">
        <f t="shared" ca="1" si="11"/>
        <v>3</v>
      </c>
      <c r="O57" s="246">
        <f t="shared" ca="1" si="12"/>
        <v>1</v>
      </c>
      <c r="P57" s="247" t="str">
        <f t="shared" ca="1" si="13"/>
        <v>4.3.1</v>
      </c>
      <c r="Q57" s="101"/>
    </row>
    <row r="58" spans="1:30" ht="18" customHeight="1">
      <c r="A58" s="131" t="s">
        <v>535</v>
      </c>
      <c r="B58" s="25" t="s">
        <v>107</v>
      </c>
      <c r="C58" s="131" t="s">
        <v>411</v>
      </c>
      <c r="D58" s="26" t="s">
        <v>108</v>
      </c>
      <c r="E58" s="132" t="s">
        <v>306</v>
      </c>
      <c r="F58" s="194">
        <v>1304</v>
      </c>
      <c r="G58" s="206">
        <v>1304</v>
      </c>
      <c r="H58" s="133"/>
      <c r="I58" s="133">
        <f t="shared" si="14"/>
        <v>0</v>
      </c>
      <c r="J58" s="100" t="s">
        <v>40</v>
      </c>
      <c r="K58" s="96">
        <f t="shared" ca="1" si="8"/>
        <v>4</v>
      </c>
      <c r="L58" s="97">
        <f t="shared" ca="1" si="9"/>
        <v>0</v>
      </c>
      <c r="M58" s="97">
        <f t="shared" ca="1" si="10"/>
        <v>0</v>
      </c>
      <c r="N58" s="97">
        <f t="shared" ca="1" si="11"/>
        <v>3</v>
      </c>
      <c r="O58" s="97">
        <f t="shared" ca="1" si="12"/>
        <v>2</v>
      </c>
      <c r="P58" s="98" t="str">
        <f t="shared" ca="1" si="13"/>
        <v>4.3.2</v>
      </c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ht="25.5">
      <c r="A59" s="131" t="s">
        <v>536</v>
      </c>
      <c r="B59" s="25" t="s">
        <v>322</v>
      </c>
      <c r="C59" s="131" t="s">
        <v>37</v>
      </c>
      <c r="D59" s="26" t="s">
        <v>371</v>
      </c>
      <c r="E59" s="132" t="s">
        <v>33</v>
      </c>
      <c r="F59" s="194">
        <v>12</v>
      </c>
      <c r="G59" s="206">
        <v>12</v>
      </c>
      <c r="H59" s="133"/>
      <c r="I59" s="133">
        <f t="shared" si="14"/>
        <v>0</v>
      </c>
      <c r="J59" s="100" t="s">
        <v>40</v>
      </c>
      <c r="K59" s="96">
        <f t="shared" ca="1" si="8"/>
        <v>4</v>
      </c>
      <c r="L59" s="97">
        <f t="shared" ca="1" si="9"/>
        <v>0</v>
      </c>
      <c r="M59" s="97">
        <f t="shared" ca="1" si="10"/>
        <v>0</v>
      </c>
      <c r="N59" s="97">
        <f t="shared" ca="1" si="11"/>
        <v>3</v>
      </c>
      <c r="O59" s="97">
        <f t="shared" ca="1" si="12"/>
        <v>3</v>
      </c>
      <c r="P59" s="98" t="str">
        <f t="shared" ca="1" si="13"/>
        <v>4.3.3</v>
      </c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</row>
    <row r="60" spans="1:30" ht="25.5">
      <c r="A60" s="131" t="s">
        <v>537</v>
      </c>
      <c r="B60" s="99" t="s">
        <v>448</v>
      </c>
      <c r="C60" s="131" t="s">
        <v>37</v>
      </c>
      <c r="D60" s="26" t="s">
        <v>449</v>
      </c>
      <c r="E60" s="132" t="s">
        <v>33</v>
      </c>
      <c r="F60" s="194">
        <v>56</v>
      </c>
      <c r="G60" s="206">
        <v>56</v>
      </c>
      <c r="H60" s="133"/>
      <c r="I60" s="133">
        <f t="shared" si="14"/>
        <v>0</v>
      </c>
      <c r="J60" s="100" t="s">
        <v>40</v>
      </c>
      <c r="K60" s="96">
        <f t="shared" ca="1" si="8"/>
        <v>4</v>
      </c>
      <c r="L60" s="97">
        <f t="shared" ca="1" si="9"/>
        <v>0</v>
      </c>
      <c r="M60" s="97">
        <f t="shared" ca="1" si="10"/>
        <v>0</v>
      </c>
      <c r="N60" s="97">
        <f t="shared" ca="1" si="11"/>
        <v>3</v>
      </c>
      <c r="O60" s="97">
        <f t="shared" ca="1" si="12"/>
        <v>4</v>
      </c>
      <c r="P60" s="98" t="str">
        <f t="shared" ca="1" si="13"/>
        <v>4.3.4</v>
      </c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</row>
    <row r="61" spans="1:30" ht="25.5">
      <c r="A61" s="131" t="s">
        <v>538</v>
      </c>
      <c r="B61" s="25" t="s">
        <v>375</v>
      </c>
      <c r="C61" s="131" t="s">
        <v>37</v>
      </c>
      <c r="D61" s="26" t="s">
        <v>377</v>
      </c>
      <c r="E61" s="132" t="s">
        <v>33</v>
      </c>
      <c r="F61" s="194">
        <v>5</v>
      </c>
      <c r="G61" s="206">
        <v>5</v>
      </c>
      <c r="H61" s="133"/>
      <c r="I61" s="133">
        <f t="shared" si="14"/>
        <v>0</v>
      </c>
      <c r="J61" s="100" t="s">
        <v>40</v>
      </c>
      <c r="K61" s="96">
        <f t="shared" ca="1" si="8"/>
        <v>4</v>
      </c>
      <c r="L61" s="97">
        <f t="shared" ca="1" si="9"/>
        <v>0</v>
      </c>
      <c r="M61" s="97">
        <f t="shared" ca="1" si="10"/>
        <v>0</v>
      </c>
      <c r="N61" s="97">
        <f t="shared" ca="1" si="11"/>
        <v>3</v>
      </c>
      <c r="O61" s="97">
        <f t="shared" ca="1" si="12"/>
        <v>5</v>
      </c>
      <c r="P61" s="98" t="str">
        <f t="shared" ca="1" si="13"/>
        <v>4.3.5</v>
      </c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</row>
    <row r="62" spans="1:30" ht="25.5">
      <c r="A62" s="131" t="s">
        <v>539</v>
      </c>
      <c r="B62" s="25" t="s">
        <v>359</v>
      </c>
      <c r="C62" s="131" t="s">
        <v>37</v>
      </c>
      <c r="D62" s="26" t="s">
        <v>376</v>
      </c>
      <c r="E62" s="132" t="s">
        <v>33</v>
      </c>
      <c r="F62" s="194">
        <v>15</v>
      </c>
      <c r="G62" s="206">
        <v>15</v>
      </c>
      <c r="H62" s="133"/>
      <c r="I62" s="133">
        <f t="shared" si="14"/>
        <v>0</v>
      </c>
      <c r="J62" s="100" t="s">
        <v>40</v>
      </c>
      <c r="K62" s="96">
        <f t="shared" ca="1" si="8"/>
        <v>4</v>
      </c>
      <c r="L62" s="97">
        <f t="shared" ca="1" si="9"/>
        <v>0</v>
      </c>
      <c r="M62" s="97">
        <f t="shared" ca="1" si="10"/>
        <v>0</v>
      </c>
      <c r="N62" s="97">
        <f t="shared" ca="1" si="11"/>
        <v>3</v>
      </c>
      <c r="O62" s="97">
        <f t="shared" ca="1" si="12"/>
        <v>6</v>
      </c>
      <c r="P62" s="98" t="str">
        <f t="shared" ca="1" si="13"/>
        <v>4.3.6</v>
      </c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</row>
    <row r="63" spans="1:30" ht="25.5">
      <c r="A63" s="131" t="s">
        <v>540</v>
      </c>
      <c r="B63" s="99" t="s">
        <v>456</v>
      </c>
      <c r="C63" s="131" t="s">
        <v>37</v>
      </c>
      <c r="D63" s="173" t="s">
        <v>457</v>
      </c>
      <c r="E63" s="190" t="s">
        <v>33</v>
      </c>
      <c r="F63" s="194">
        <v>5</v>
      </c>
      <c r="G63" s="206">
        <v>5</v>
      </c>
      <c r="H63" s="133"/>
      <c r="I63" s="133">
        <f t="shared" si="14"/>
        <v>0</v>
      </c>
      <c r="J63" s="100" t="s">
        <v>40</v>
      </c>
      <c r="K63" s="96">
        <f t="shared" ref="K63:K98" ca="1" si="15">IF(J63="A",OFFSET(K63,-1,0)+1,OFFSET(K63,-1,0))</f>
        <v>4</v>
      </c>
      <c r="L63" s="97">
        <f t="shared" ref="L63:L98" ca="1" si="16">IF(J63="A",0,IF(J63="B",OFFSET(L63,-1,0)+1,OFFSET(L63,-1,0)))</f>
        <v>0</v>
      </c>
      <c r="M63" s="97">
        <f t="shared" ref="M63:M98" ca="1" si="17">IF(J63="A",0,IF(J63="B",0,IF(J63="C",OFFSET(M63,-1,0)+1,OFFSET(M63,-1,0))))</f>
        <v>0</v>
      </c>
      <c r="N63" s="97">
        <f t="shared" ref="N63:N98" ca="1" si="18">IF(J63="A",0,IF(J63="B",0,IF(J63="C",0,IF(J63="D",OFFSET(N63,-1,0)+1,OFFSET(N63,-1,0)))))</f>
        <v>3</v>
      </c>
      <c r="O63" s="97">
        <f t="shared" ref="O63:O98" ca="1" si="19">IF(J63="A",0,IF(J63="B",0,IF(J63="C",0,IF(J63="D",0,IF(J63="E",OFFSET(O63,-1,0)+1,OFFSET(O63,-1,0))))))</f>
        <v>7</v>
      </c>
      <c r="P63" s="98" t="str">
        <f t="shared" ref="P63:P98" ca="1" si="20">IF(J63="A",CONCATENATE(IF(K63=0,,K63),IF(L63=0,,"."),IF(L63=0,,L63),IF(M63=0,,"."),IF(M63=0,,M63),IF(N63=0,,"."),IF(N63=0,,N63),IF(O63=0,,"."),IF(O63=0,,O63),".0"),CONCATENATE(IF(K63=0,,K63),IF(L63=0,,"."),IF(L63=0,,L63),IF(M63=0,,"."),IF(M63=0,,M63),IF(N63=0,,"."),IF(N63=0,,N63),IF(O63=0,,"."),IF(O63=0,,O63)))</f>
        <v>4.3.7</v>
      </c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</row>
    <row r="64" spans="1:30" ht="25.5">
      <c r="A64" s="131" t="s">
        <v>541</v>
      </c>
      <c r="B64" s="99" t="s">
        <v>450</v>
      </c>
      <c r="C64" s="131" t="s">
        <v>37</v>
      </c>
      <c r="D64" s="173" t="s">
        <v>451</v>
      </c>
      <c r="E64" s="190" t="s">
        <v>33</v>
      </c>
      <c r="F64" s="194">
        <v>1</v>
      </c>
      <c r="G64" s="206">
        <v>1</v>
      </c>
      <c r="H64" s="133"/>
      <c r="I64" s="133">
        <f t="shared" si="14"/>
        <v>0</v>
      </c>
      <c r="J64" s="100" t="s">
        <v>40</v>
      </c>
      <c r="K64" s="96">
        <f t="shared" ca="1" si="15"/>
        <v>4</v>
      </c>
      <c r="L64" s="97">
        <f t="shared" ca="1" si="16"/>
        <v>0</v>
      </c>
      <c r="M64" s="97">
        <f t="shared" ca="1" si="17"/>
        <v>0</v>
      </c>
      <c r="N64" s="97">
        <f t="shared" ca="1" si="18"/>
        <v>3</v>
      </c>
      <c r="O64" s="97">
        <f t="shared" ca="1" si="19"/>
        <v>8</v>
      </c>
      <c r="P64" s="98" t="str">
        <f t="shared" ca="1" si="20"/>
        <v>4.3.8</v>
      </c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</row>
    <row r="65" spans="1:30" ht="25.5">
      <c r="A65" s="131" t="s">
        <v>542</v>
      </c>
      <c r="B65" s="25" t="s">
        <v>346</v>
      </c>
      <c r="C65" s="131" t="s">
        <v>37</v>
      </c>
      <c r="D65" s="26" t="s">
        <v>347</v>
      </c>
      <c r="E65" s="132" t="s">
        <v>33</v>
      </c>
      <c r="F65" s="194">
        <v>22</v>
      </c>
      <c r="G65" s="206">
        <v>22</v>
      </c>
      <c r="H65" s="133"/>
      <c r="I65" s="133">
        <f t="shared" si="14"/>
        <v>0</v>
      </c>
      <c r="J65" s="100" t="s">
        <v>40</v>
      </c>
      <c r="K65" s="96">
        <f t="shared" ca="1" si="15"/>
        <v>4</v>
      </c>
      <c r="L65" s="97">
        <f t="shared" ca="1" si="16"/>
        <v>0</v>
      </c>
      <c r="M65" s="97">
        <f t="shared" ca="1" si="17"/>
        <v>0</v>
      </c>
      <c r="N65" s="97">
        <f t="shared" ca="1" si="18"/>
        <v>3</v>
      </c>
      <c r="O65" s="97">
        <f t="shared" ca="1" si="19"/>
        <v>9</v>
      </c>
      <c r="P65" s="98" t="str">
        <f t="shared" ca="1" si="20"/>
        <v>4.3.9</v>
      </c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</row>
    <row r="66" spans="1:30" ht="25.5" customHeight="1">
      <c r="A66" s="131" t="s">
        <v>543</v>
      </c>
      <c r="B66" s="25" t="s">
        <v>373</v>
      </c>
      <c r="C66" s="131" t="s">
        <v>37</v>
      </c>
      <c r="D66" s="26" t="s">
        <v>374</v>
      </c>
      <c r="E66" s="132" t="s">
        <v>272</v>
      </c>
      <c r="F66" s="194">
        <v>192.5</v>
      </c>
      <c r="G66" s="206">
        <v>192.5</v>
      </c>
      <c r="H66" s="133"/>
      <c r="I66" s="133">
        <f t="shared" si="14"/>
        <v>0</v>
      </c>
      <c r="J66" s="100" t="s">
        <v>40</v>
      </c>
      <c r="K66" s="96">
        <f t="shared" ref="K66:K71" ca="1" si="21">IF(J66="A",OFFSET(K66,-1,0)+1,OFFSET(K66,-1,0))</f>
        <v>4</v>
      </c>
      <c r="L66" s="97">
        <f t="shared" ref="L66:L71" ca="1" si="22">IF(J66="A",0,IF(J66="B",OFFSET(L66,-1,0)+1,OFFSET(L66,-1,0)))</f>
        <v>0</v>
      </c>
      <c r="M66" s="97">
        <f t="shared" ref="M66:M71" ca="1" si="23">IF(J66="A",0,IF(J66="B",0,IF(J66="C",OFFSET(M66,-1,0)+1,OFFSET(M66,-1,0))))</f>
        <v>0</v>
      </c>
      <c r="N66" s="97">
        <f t="shared" ref="N66:N71" ca="1" si="24">IF(J66="A",0,IF(J66="B",0,IF(J66="C",0,IF(J66="D",OFFSET(N66,-1,0)+1,OFFSET(N66,-1,0)))))</f>
        <v>3</v>
      </c>
      <c r="O66" s="97">
        <f t="shared" ref="O66:O71" ca="1" si="25">IF(J66="A",0,IF(J66="B",0,IF(J66="C",0,IF(J66="D",0,IF(J66="E",OFFSET(O66,-1,0)+1,OFFSET(O66,-1,0))))))</f>
        <v>10</v>
      </c>
      <c r="P66" s="98" t="str">
        <f t="shared" ref="P66:P71" ca="1" si="26">IF(J66="A",CONCATENATE(IF(K66=0,,K66),IF(L66=0,,"."),IF(L66=0,,L66),IF(M66=0,,"."),IF(M66=0,,M66),IF(N66=0,,"."),IF(N66=0,,N66),IF(O66=0,,"."),IF(O66=0,,O66),".0"),CONCATENATE(IF(K66=0,,K66),IF(L66=0,,"."),IF(L66=0,,L66),IF(M66=0,,"."),IF(M66=0,,M66),IF(N66=0,,"."),IF(N66=0,,N66),IF(O66=0,,"."),IF(O66=0,,O66)))</f>
        <v>4.3.10</v>
      </c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</row>
    <row r="67" spans="1:30" ht="21.75" customHeight="1">
      <c r="A67" s="131" t="s">
        <v>544</v>
      </c>
      <c r="B67" s="25" t="s">
        <v>361</v>
      </c>
      <c r="C67" s="131" t="s">
        <v>37</v>
      </c>
      <c r="D67" s="26" t="s">
        <v>360</v>
      </c>
      <c r="E67" s="132" t="s">
        <v>32</v>
      </c>
      <c r="F67" s="194">
        <v>326</v>
      </c>
      <c r="G67" s="206">
        <v>326</v>
      </c>
      <c r="H67" s="133"/>
      <c r="I67" s="133">
        <f t="shared" si="14"/>
        <v>0</v>
      </c>
      <c r="J67" s="100" t="s">
        <v>40</v>
      </c>
      <c r="K67" s="96">
        <f t="shared" ca="1" si="21"/>
        <v>4</v>
      </c>
      <c r="L67" s="97">
        <f t="shared" ca="1" si="22"/>
        <v>0</v>
      </c>
      <c r="M67" s="97">
        <f t="shared" ca="1" si="23"/>
        <v>0</v>
      </c>
      <c r="N67" s="97">
        <f t="shared" ca="1" si="24"/>
        <v>3</v>
      </c>
      <c r="O67" s="97">
        <f t="shared" ca="1" si="25"/>
        <v>11</v>
      </c>
      <c r="P67" s="98" t="str">
        <f t="shared" ca="1" si="26"/>
        <v>4.3.11</v>
      </c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</row>
    <row r="68" spans="1:30" ht="25.5">
      <c r="A68" s="131" t="s">
        <v>545</v>
      </c>
      <c r="B68" s="25">
        <v>90447</v>
      </c>
      <c r="C68" s="131" t="s">
        <v>35</v>
      </c>
      <c r="D68" s="26" t="s">
        <v>285</v>
      </c>
      <c r="E68" s="132" t="s">
        <v>32</v>
      </c>
      <c r="F68" s="194">
        <v>560</v>
      </c>
      <c r="G68" s="206">
        <v>560</v>
      </c>
      <c r="H68" s="133"/>
      <c r="I68" s="133">
        <f t="shared" si="14"/>
        <v>0</v>
      </c>
      <c r="J68" s="100" t="s">
        <v>40</v>
      </c>
      <c r="K68" s="96">
        <f ca="1">IF(J68="A",OFFSET(K68,-1,0)+1,OFFSET(K68,-1,0))</f>
        <v>4</v>
      </c>
      <c r="L68" s="97">
        <f ca="1">IF(J68="A",0,IF(J68="B",OFFSET(L68,-1,0)+1,OFFSET(L68,-1,0)))</f>
        <v>0</v>
      </c>
      <c r="M68" s="97">
        <f ca="1">IF(J68="A",0,IF(J68="B",0,IF(J68="C",OFFSET(M68,-1,0)+1,OFFSET(M68,-1,0))))</f>
        <v>0</v>
      </c>
      <c r="N68" s="97">
        <f ca="1">IF(J68="A",0,IF(J68="B",0,IF(J68="C",0,IF(J68="D",OFFSET(N68,-1,0)+1,OFFSET(N68,-1,0)))))</f>
        <v>3</v>
      </c>
      <c r="O68" s="97">
        <f ca="1">IF(J68="A",0,IF(J68="B",0,IF(J68="C",0,IF(J68="D",0,IF(J68="E",OFFSET(O68,-1,0)+1,OFFSET(O68,-1,0))))))</f>
        <v>12</v>
      </c>
      <c r="P68" s="98" t="str">
        <f ca="1">IF(J68="A",CONCATENATE(IF(K68=0,,K68),IF(L68=0,,"."),IF(L68=0,,L68),IF(M68=0,,"."),IF(M68=0,,M68),IF(N68=0,,"."),IF(N68=0,,N68),IF(O68=0,,"."),IF(O68=0,,O68),".0"),CONCATENATE(IF(K68=0,,K68),IF(L68=0,,"."),IF(L68=0,,L68),IF(M68=0,,"."),IF(M68=0,,M68),IF(N68=0,,"."),IF(N68=0,,N68),IF(O68=0,,"."),IF(O68=0,,O68)))</f>
        <v>4.3.12</v>
      </c>
      <c r="Q68" s="79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</row>
    <row r="69" spans="1:30" ht="25.5">
      <c r="A69" s="131" t="s">
        <v>546</v>
      </c>
      <c r="B69" s="25">
        <v>91222</v>
      </c>
      <c r="C69" s="131" t="s">
        <v>35</v>
      </c>
      <c r="D69" s="26" t="s">
        <v>286</v>
      </c>
      <c r="E69" s="132" t="s">
        <v>32</v>
      </c>
      <c r="F69" s="194">
        <v>102</v>
      </c>
      <c r="G69" s="206">
        <v>102</v>
      </c>
      <c r="H69" s="133"/>
      <c r="I69" s="133">
        <f t="shared" si="14"/>
        <v>0</v>
      </c>
      <c r="J69" s="100" t="s">
        <v>40</v>
      </c>
      <c r="K69" s="96">
        <f t="shared" ca="1" si="21"/>
        <v>4</v>
      </c>
      <c r="L69" s="97">
        <f t="shared" ca="1" si="22"/>
        <v>0</v>
      </c>
      <c r="M69" s="97">
        <f t="shared" ca="1" si="23"/>
        <v>0</v>
      </c>
      <c r="N69" s="97">
        <f t="shared" ca="1" si="24"/>
        <v>3</v>
      </c>
      <c r="O69" s="97">
        <f t="shared" ca="1" si="25"/>
        <v>13</v>
      </c>
      <c r="P69" s="98" t="str">
        <f t="shared" ca="1" si="26"/>
        <v>4.3.13</v>
      </c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</row>
    <row r="70" spans="1:30" ht="28.5" customHeight="1">
      <c r="A70" s="131" t="s">
        <v>547</v>
      </c>
      <c r="B70" s="99">
        <v>90439</v>
      </c>
      <c r="C70" s="131" t="s">
        <v>35</v>
      </c>
      <c r="D70" s="173" t="s">
        <v>282</v>
      </c>
      <c r="E70" s="190" t="s">
        <v>33</v>
      </c>
      <c r="F70" s="194">
        <v>22</v>
      </c>
      <c r="G70" s="206">
        <v>22</v>
      </c>
      <c r="H70" s="133"/>
      <c r="I70" s="133">
        <f t="shared" si="14"/>
        <v>0</v>
      </c>
      <c r="J70" s="100" t="s">
        <v>40</v>
      </c>
      <c r="K70" s="96">
        <f ca="1">IF(J70="A",OFFSET(K70,-1,0)+1,OFFSET(K70,-1,0))</f>
        <v>4</v>
      </c>
      <c r="L70" s="97">
        <f ca="1">IF(J70="A",0,IF(J70="B",OFFSET(L70,-1,0)+1,OFFSET(L70,-1,0)))</f>
        <v>0</v>
      </c>
      <c r="M70" s="97">
        <f ca="1">IF(J70="A",0,IF(J70="B",0,IF(J70="C",OFFSET(M70,-1,0)+1,OFFSET(M70,-1,0))))</f>
        <v>0</v>
      </c>
      <c r="N70" s="97">
        <f ca="1">IF(J70="A",0,IF(J70="B",0,IF(J70="C",0,IF(J70="D",OFFSET(N70,-1,0)+1,OFFSET(N70,-1,0)))))</f>
        <v>3</v>
      </c>
      <c r="O70" s="97">
        <f ca="1">IF(J70="A",0,IF(J70="B",0,IF(J70="C",0,IF(J70="D",0,IF(J70="E",OFFSET(O70,-1,0)+1,OFFSET(O70,-1,0))))))</f>
        <v>14</v>
      </c>
      <c r="P70" s="98" t="str">
        <f ca="1">IF(J70="A",CONCATENATE(IF(K70=0,,K70),IF(L70=0,,"."),IF(L70=0,,L70),IF(M70=0,,"."),IF(M70=0,,M70),IF(N70=0,,"."),IF(N70=0,,N70),IF(O70=0,,"."),IF(O70=0,,O70),".0"),CONCATENATE(IF(K70=0,,K70),IF(L70=0,,"."),IF(L70=0,,L70),IF(M70=0,,"."),IF(M70=0,,M70),IF(N70=0,,"."),IF(N70=0,,N70),IF(O70=0,,"."),IF(O70=0,,O70)))</f>
        <v>4.3.14</v>
      </c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</row>
    <row r="71" spans="1:30" ht="25.5">
      <c r="A71" s="131" t="s">
        <v>548</v>
      </c>
      <c r="B71" s="99">
        <v>90440</v>
      </c>
      <c r="C71" s="131" t="s">
        <v>35</v>
      </c>
      <c r="D71" s="173" t="s">
        <v>283</v>
      </c>
      <c r="E71" s="190" t="s">
        <v>33</v>
      </c>
      <c r="F71" s="194">
        <v>11</v>
      </c>
      <c r="G71" s="206">
        <v>11</v>
      </c>
      <c r="H71" s="133"/>
      <c r="I71" s="133">
        <f t="shared" si="14"/>
        <v>0</v>
      </c>
      <c r="J71" s="100" t="s">
        <v>40</v>
      </c>
      <c r="K71" s="96">
        <f t="shared" ca="1" si="21"/>
        <v>4</v>
      </c>
      <c r="L71" s="97">
        <f t="shared" ca="1" si="22"/>
        <v>0</v>
      </c>
      <c r="M71" s="97">
        <f t="shared" ca="1" si="23"/>
        <v>0</v>
      </c>
      <c r="N71" s="97">
        <f t="shared" ca="1" si="24"/>
        <v>3</v>
      </c>
      <c r="O71" s="97">
        <f t="shared" ca="1" si="25"/>
        <v>15</v>
      </c>
      <c r="P71" s="98" t="str">
        <f t="shared" ca="1" si="26"/>
        <v>4.3.15</v>
      </c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</row>
    <row r="72" spans="1:30" ht="18.75" customHeight="1">
      <c r="A72" s="131" t="s">
        <v>549</v>
      </c>
      <c r="B72" s="99">
        <v>90441</v>
      </c>
      <c r="C72" s="131" t="s">
        <v>35</v>
      </c>
      <c r="D72" s="173" t="s">
        <v>284</v>
      </c>
      <c r="E72" s="190" t="s">
        <v>33</v>
      </c>
      <c r="F72" s="194">
        <v>11</v>
      </c>
      <c r="G72" s="206">
        <v>11</v>
      </c>
      <c r="H72" s="133"/>
      <c r="I72" s="133">
        <f t="shared" si="14"/>
        <v>0</v>
      </c>
      <c r="J72" s="100" t="s">
        <v>40</v>
      </c>
      <c r="K72" s="96">
        <f t="shared" ref="K72" ca="1" si="27">IF(J72="A",OFFSET(K72,-1,0)+1,OFFSET(K72,-1,0))</f>
        <v>4</v>
      </c>
      <c r="L72" s="97">
        <f t="shared" ref="L72" ca="1" si="28">IF(J72="A",0,IF(J72="B",OFFSET(L72,-1,0)+1,OFFSET(L72,-1,0)))</f>
        <v>0</v>
      </c>
      <c r="M72" s="97">
        <f t="shared" ref="M72" ca="1" si="29">IF(J72="A",0,IF(J72="B",0,IF(J72="C",OFFSET(M72,-1,0)+1,OFFSET(M72,-1,0))))</f>
        <v>0</v>
      </c>
      <c r="N72" s="97">
        <f t="shared" ref="N72" ca="1" si="30">IF(J72="A",0,IF(J72="B",0,IF(J72="C",0,IF(J72="D",OFFSET(N72,-1,0)+1,OFFSET(N72,-1,0)))))</f>
        <v>3</v>
      </c>
      <c r="O72" s="97">
        <f t="shared" ref="O72" ca="1" si="31">IF(J72="A",0,IF(J72="B",0,IF(J72="C",0,IF(J72="D",0,IF(J72="E",OFFSET(O72,-1,0)+1,OFFSET(O72,-1,0))))))</f>
        <v>16</v>
      </c>
      <c r="P72" s="98" t="str">
        <f t="shared" ref="P72" ca="1" si="32">IF(J72="A",CONCATENATE(IF(K72=0,,K72),IF(L72=0,,"."),IF(L72=0,,L72),IF(M72=0,,"."),IF(M72=0,,M72),IF(N72=0,,"."),IF(N72=0,,N72),IF(O72=0,,"."),IF(O72=0,,O72),".0"),CONCATENATE(IF(K72=0,,K72),IF(L72=0,,"."),IF(L72=0,,L72),IF(M72=0,,"."),IF(M72=0,,M72),IF(N72=0,,"."),IF(N72=0,,N72),IF(O72=0,,"."),IF(O72=0,,O72)))</f>
        <v>4.3.16</v>
      </c>
      <c r="Q72" s="79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</row>
    <row r="73" spans="1:30" ht="24.75" customHeight="1">
      <c r="A73" s="131" t="s">
        <v>550</v>
      </c>
      <c r="B73" s="99" t="s">
        <v>397</v>
      </c>
      <c r="C73" s="131" t="s">
        <v>37</v>
      </c>
      <c r="D73" s="173" t="s">
        <v>420</v>
      </c>
      <c r="E73" s="190" t="s">
        <v>272</v>
      </c>
      <c r="F73" s="194">
        <v>302</v>
      </c>
      <c r="G73" s="206">
        <v>302</v>
      </c>
      <c r="H73" s="133"/>
      <c r="I73" s="133">
        <f t="shared" si="14"/>
        <v>0</v>
      </c>
      <c r="J73" s="100" t="s">
        <v>40</v>
      </c>
      <c r="K73" s="96">
        <f t="shared" ref="K73" ca="1" si="33">IF(J73="A",OFFSET(K73,-1,0)+1,OFFSET(K73,-1,0))</f>
        <v>4</v>
      </c>
      <c r="L73" s="97">
        <f t="shared" ref="L73" ca="1" si="34">IF(J73="A",0,IF(J73="B",OFFSET(L73,-1,0)+1,OFFSET(L73,-1,0)))</f>
        <v>0</v>
      </c>
      <c r="M73" s="97">
        <f t="shared" ref="M73" ca="1" si="35">IF(J73="A",0,IF(J73="B",0,IF(J73="C",OFFSET(M73,-1,0)+1,OFFSET(M73,-1,0))))</f>
        <v>0</v>
      </c>
      <c r="N73" s="97">
        <f t="shared" ref="N73" ca="1" si="36">IF(J73="A",0,IF(J73="B",0,IF(J73="C",0,IF(J73="D",OFFSET(N73,-1,0)+1,OFFSET(N73,-1,0)))))</f>
        <v>3</v>
      </c>
      <c r="O73" s="97">
        <f t="shared" ref="O73" ca="1" si="37">IF(J73="A",0,IF(J73="B",0,IF(J73="C",0,IF(J73="D",0,IF(J73="E",OFFSET(O73,-1,0)+1,OFFSET(O73,-1,0))))))</f>
        <v>17</v>
      </c>
      <c r="P73" s="98" t="str">
        <f t="shared" ref="P73" ca="1" si="38">IF(J73="A",CONCATENATE(IF(K73=0,,K73),IF(L73=0,,"."),IF(L73=0,,L73),IF(M73=0,,"."),IF(M73=0,,M73),IF(N73=0,,"."),IF(N73=0,,N73),IF(O73=0,,"."),IF(O73=0,,O73),".0"),CONCATENATE(IF(K73=0,,K73),IF(L73=0,,"."),IF(L73=0,,L73),IF(M73=0,,"."),IF(M73=0,,M73),IF(N73=0,,"."),IF(N73=0,,N73),IF(O73=0,,"."),IF(O73=0,,O73)))</f>
        <v>4.3.17</v>
      </c>
      <c r="Q73" s="79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1:30" ht="25.5">
      <c r="A74" s="131" t="s">
        <v>551</v>
      </c>
      <c r="B74" s="131" t="s">
        <v>421</v>
      </c>
      <c r="C74" s="131" t="s">
        <v>37</v>
      </c>
      <c r="D74" s="173" t="s">
        <v>398</v>
      </c>
      <c r="E74" s="190" t="s">
        <v>32</v>
      </c>
      <c r="F74" s="194">
        <v>680</v>
      </c>
      <c r="G74" s="206">
        <v>680</v>
      </c>
      <c r="H74" s="133"/>
      <c r="I74" s="133">
        <f t="shared" si="14"/>
        <v>0</v>
      </c>
      <c r="J74" s="100" t="s">
        <v>40</v>
      </c>
      <c r="K74" s="96">
        <f t="shared" ref="K74" ca="1" si="39">IF(J74="A",OFFSET(K74,-1,0)+1,OFFSET(K74,-1,0))</f>
        <v>4</v>
      </c>
      <c r="L74" s="97">
        <f t="shared" ref="L74" ca="1" si="40">IF(J74="A",0,IF(J74="B",OFFSET(L74,-1,0)+1,OFFSET(L74,-1,0)))</f>
        <v>0</v>
      </c>
      <c r="M74" s="97">
        <f t="shared" ref="M74" ca="1" si="41">IF(J74="A",0,IF(J74="B",0,IF(J74="C",OFFSET(M74,-1,0)+1,OFFSET(M74,-1,0))))</f>
        <v>0</v>
      </c>
      <c r="N74" s="97">
        <f t="shared" ref="N74" ca="1" si="42">IF(J74="A",0,IF(J74="B",0,IF(J74="C",0,IF(J74="D",OFFSET(N74,-1,0)+1,OFFSET(N74,-1,0)))))</f>
        <v>3</v>
      </c>
      <c r="O74" s="97">
        <f t="shared" ref="O74" ca="1" si="43">IF(J74="A",0,IF(J74="B",0,IF(J74="C",0,IF(J74="D",0,IF(J74="E",OFFSET(O74,-1,0)+1,OFFSET(O74,-1,0))))))</f>
        <v>18</v>
      </c>
      <c r="P74" s="98" t="str">
        <f t="shared" ref="P74" ca="1" si="44">IF(J74="A",CONCATENATE(IF(K74=0,,K74),IF(L74=0,,"."),IF(L74=0,,L74),IF(M74=0,,"."),IF(M74=0,,M74),IF(N74=0,,"."),IF(N74=0,,N74),IF(O74=0,,"."),IF(O74=0,,O74),".0"),CONCATENATE(IF(K74=0,,K74),IF(L74=0,,"."),IF(L74=0,,L74),IF(M74=0,,"."),IF(M74=0,,M74),IF(N74=0,,"."),IF(N74=0,,N74),IF(O74=0,,"."),IF(O74=0,,O74)))</f>
        <v>4.3.18</v>
      </c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</row>
    <row r="75" spans="1:30" ht="38.25">
      <c r="A75" s="131" t="s">
        <v>552</v>
      </c>
      <c r="B75" s="131">
        <v>102988</v>
      </c>
      <c r="C75" s="131" t="s">
        <v>35</v>
      </c>
      <c r="D75" s="173" t="s">
        <v>410</v>
      </c>
      <c r="E75" s="190" t="s">
        <v>272</v>
      </c>
      <c r="F75" s="194">
        <v>680</v>
      </c>
      <c r="G75" s="206">
        <v>680</v>
      </c>
      <c r="H75" s="133"/>
      <c r="I75" s="133">
        <f t="shared" si="14"/>
        <v>0</v>
      </c>
      <c r="J75" s="100" t="s">
        <v>40</v>
      </c>
      <c r="K75" s="96">
        <f t="shared" ref="K75:K77" ca="1" si="45">IF(J75="A",OFFSET(K75,-1,0)+1,OFFSET(K75,-1,0))</f>
        <v>4</v>
      </c>
      <c r="L75" s="97">
        <f t="shared" ref="L75:L77" ca="1" si="46">IF(J75="A",0,IF(J75="B",OFFSET(L75,-1,0)+1,OFFSET(L75,-1,0)))</f>
        <v>0</v>
      </c>
      <c r="M75" s="97">
        <f t="shared" ref="M75:M77" ca="1" si="47">IF(J75="A",0,IF(J75="B",0,IF(J75="C",OFFSET(M75,-1,0)+1,OFFSET(M75,-1,0))))</f>
        <v>0</v>
      </c>
      <c r="N75" s="97">
        <f t="shared" ref="N75:N77" ca="1" si="48">IF(J75="A",0,IF(J75="B",0,IF(J75="C",0,IF(J75="D",OFFSET(N75,-1,0)+1,OFFSET(N75,-1,0)))))</f>
        <v>3</v>
      </c>
      <c r="O75" s="97">
        <f t="shared" ref="O75:O77" ca="1" si="49">IF(J75="A",0,IF(J75="B",0,IF(J75="C",0,IF(J75="D",0,IF(J75="E",OFFSET(O75,-1,0)+1,OFFSET(O75,-1,0))))))</f>
        <v>19</v>
      </c>
      <c r="P75" s="98" t="str">
        <f t="shared" ref="P75:P77" ca="1" si="50">IF(J75="A",CONCATENATE(IF(K75=0,,K75),IF(L75=0,,"."),IF(L75=0,,L75),IF(M75=0,,"."),IF(M75=0,,M75),IF(N75=0,,"."),IF(N75=0,,N75),IF(O75=0,,"."),IF(O75=0,,O75),".0"),CONCATENATE(IF(K75=0,,K75),IF(L75=0,,"."),IF(L75=0,,L75),IF(M75=0,,"."),IF(M75=0,,M75),IF(N75=0,,"."),IF(N75=0,,N75),IF(O75=0,,"."),IF(O75=0,,O75)))</f>
        <v>4.3.19</v>
      </c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</row>
    <row r="76" spans="1:30" ht="21.75" customHeight="1">
      <c r="A76" s="131" t="s">
        <v>553</v>
      </c>
      <c r="B76" s="99" t="s">
        <v>122</v>
      </c>
      <c r="C76" s="131" t="s">
        <v>411</v>
      </c>
      <c r="D76" s="173" t="s">
        <v>123</v>
      </c>
      <c r="E76" s="190" t="s">
        <v>300</v>
      </c>
      <c r="F76" s="194">
        <v>2939</v>
      </c>
      <c r="G76" s="206">
        <v>2939</v>
      </c>
      <c r="H76" s="133"/>
      <c r="I76" s="133">
        <f t="shared" si="14"/>
        <v>0</v>
      </c>
      <c r="J76" s="100" t="s">
        <v>40</v>
      </c>
      <c r="K76" s="96">
        <f t="shared" ca="1" si="45"/>
        <v>4</v>
      </c>
      <c r="L76" s="97">
        <f t="shared" ca="1" si="46"/>
        <v>0</v>
      </c>
      <c r="M76" s="97">
        <f t="shared" ca="1" si="47"/>
        <v>0</v>
      </c>
      <c r="N76" s="97">
        <f t="shared" ca="1" si="48"/>
        <v>3</v>
      </c>
      <c r="O76" s="97">
        <f t="shared" ca="1" si="49"/>
        <v>20</v>
      </c>
      <c r="P76" s="98" t="str">
        <f t="shared" ca="1" si="50"/>
        <v>4.3.20</v>
      </c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</row>
    <row r="77" spans="1:30" ht="28.5" customHeight="1">
      <c r="A77" s="131" t="s">
        <v>554</v>
      </c>
      <c r="B77" s="99" t="s">
        <v>120</v>
      </c>
      <c r="C77" s="131" t="s">
        <v>411</v>
      </c>
      <c r="D77" s="173" t="s">
        <v>121</v>
      </c>
      <c r="E77" s="190" t="s">
        <v>300</v>
      </c>
      <c r="F77" s="194">
        <v>12373</v>
      </c>
      <c r="G77" s="206">
        <v>12373</v>
      </c>
      <c r="H77" s="133"/>
      <c r="I77" s="133">
        <f t="shared" si="14"/>
        <v>0</v>
      </c>
      <c r="J77" s="100" t="s">
        <v>40</v>
      </c>
      <c r="K77" s="96">
        <f t="shared" ca="1" si="45"/>
        <v>4</v>
      </c>
      <c r="L77" s="97">
        <f t="shared" ca="1" si="46"/>
        <v>0</v>
      </c>
      <c r="M77" s="97">
        <f t="shared" ca="1" si="47"/>
        <v>0</v>
      </c>
      <c r="N77" s="97">
        <f t="shared" ca="1" si="48"/>
        <v>3</v>
      </c>
      <c r="O77" s="97">
        <f t="shared" ca="1" si="49"/>
        <v>21</v>
      </c>
      <c r="P77" s="98" t="str">
        <f t="shared" ca="1" si="50"/>
        <v>4.3.21</v>
      </c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</row>
    <row r="78" spans="1:30" s="105" customFormat="1" ht="25.5">
      <c r="A78" s="131" t="s">
        <v>555</v>
      </c>
      <c r="B78" s="99" t="s">
        <v>110</v>
      </c>
      <c r="C78" s="131" t="s">
        <v>411</v>
      </c>
      <c r="D78" s="173" t="s">
        <v>111</v>
      </c>
      <c r="E78" s="190" t="s">
        <v>300</v>
      </c>
      <c r="F78" s="194">
        <v>7481.8</v>
      </c>
      <c r="G78" s="206">
        <v>7481.8</v>
      </c>
      <c r="H78" s="133"/>
      <c r="I78" s="133">
        <f t="shared" si="14"/>
        <v>0</v>
      </c>
      <c r="J78" s="100" t="s">
        <v>40</v>
      </c>
      <c r="K78" s="245">
        <f ca="1">IF(J78="A",OFFSET(K78,-1,0)+1,OFFSET(K78,-1,0))</f>
        <v>4</v>
      </c>
      <c r="L78" s="246">
        <f ca="1">IF(J78="A",0,IF(J78="B",OFFSET(L78,-1,0)+1,OFFSET(L78,-1,0)))</f>
        <v>0</v>
      </c>
      <c r="M78" s="246">
        <f ca="1">IF(J78="A",0,IF(J78="B",0,IF(J78="C",OFFSET(M78,-1,0)+1,OFFSET(M78,-1,0))))</f>
        <v>0</v>
      </c>
      <c r="N78" s="246">
        <f ca="1">IF(J78="A",0,IF(J78="B",0,IF(J78="C",0,IF(J78="D",OFFSET(N78,-1,0)+1,OFFSET(N78,-1,0)))))</f>
        <v>3</v>
      </c>
      <c r="O78" s="246">
        <f ca="1">IF(J78="A",0,IF(J78="B",0,IF(J78="C",0,IF(J78="D",0,IF(J78="E",OFFSET(O78,-1,0)+1,OFFSET(O78,-1,0))))))</f>
        <v>22</v>
      </c>
      <c r="P78" s="247" t="str">
        <f ca="1">IF(J78="A",CONCATENATE(IF(K78=0,,K78),IF(L78=0,,"."),IF(L78=0,,L78),IF(M78=0,,"."),IF(M78=0,,M78),IF(N78=0,,"."),IF(N78=0,,N78),IF(O78=0,,"."),IF(O78=0,,O78),".0"),CONCATENATE(IF(K78=0,,K78),IF(L78=0,,"."),IF(L78=0,,L78),IF(M78=0,,"."),IF(M78=0,,M78),IF(N78=0,,"."),IF(N78=0,,N78),IF(O78=0,,"."),IF(O78=0,,O78)))</f>
        <v>4.3.22</v>
      </c>
      <c r="Q78" s="101"/>
    </row>
    <row r="79" spans="1:30" ht="21.75" customHeight="1">
      <c r="A79" s="131" t="s">
        <v>556</v>
      </c>
      <c r="B79" s="99" t="s">
        <v>114</v>
      </c>
      <c r="C79" s="131" t="s">
        <v>411</v>
      </c>
      <c r="D79" s="173" t="s">
        <v>115</v>
      </c>
      <c r="E79" s="190" t="s">
        <v>300</v>
      </c>
      <c r="F79" s="194">
        <v>14963.6</v>
      </c>
      <c r="G79" s="206">
        <v>14963.6</v>
      </c>
      <c r="H79" s="133"/>
      <c r="I79" s="133">
        <f t="shared" si="14"/>
        <v>0</v>
      </c>
      <c r="J79" s="100" t="s">
        <v>40</v>
      </c>
      <c r="K79" s="96">
        <f t="shared" ref="K79:K80" ca="1" si="51">IF(J79="A",OFFSET(K79,-1,0)+1,OFFSET(K79,-1,0))</f>
        <v>4</v>
      </c>
      <c r="L79" s="97">
        <f t="shared" ref="L79:L80" ca="1" si="52">IF(J79="A",0,IF(J79="B",OFFSET(L79,-1,0)+1,OFFSET(L79,-1,0)))</f>
        <v>0</v>
      </c>
      <c r="M79" s="97">
        <f t="shared" ref="M79:M80" ca="1" si="53">IF(J79="A",0,IF(J79="B",0,IF(J79="C",OFFSET(M79,-1,0)+1,OFFSET(M79,-1,0))))</f>
        <v>0</v>
      </c>
      <c r="N79" s="97">
        <f t="shared" ref="N79:N80" ca="1" si="54">IF(J79="A",0,IF(J79="B",0,IF(J79="C",0,IF(J79="D",OFFSET(N79,-1,0)+1,OFFSET(N79,-1,0)))))</f>
        <v>3</v>
      </c>
      <c r="O79" s="97">
        <f t="shared" ref="O79:O80" ca="1" si="55">IF(J79="A",0,IF(J79="B",0,IF(J79="C",0,IF(J79="D",0,IF(J79="E",OFFSET(O79,-1,0)+1,OFFSET(O79,-1,0))))))</f>
        <v>23</v>
      </c>
      <c r="P79" s="98" t="str">
        <f t="shared" ref="P79:P80" ca="1" si="56">IF(J79="A",CONCATENATE(IF(K79=0,,K79),IF(L79=0,,"."),IF(L79=0,,L79),IF(M79=0,,"."),IF(M79=0,,M79),IF(N79=0,,"."),IF(N79=0,,N79),IF(O79=0,,"."),IF(O79=0,,O79),".0"),CONCATENATE(IF(K79=0,,K79),IF(L79=0,,"."),IF(L79=0,,L79),IF(M79=0,,"."),IF(M79=0,,M79),IF(N79=0,,"."),IF(N79=0,,N79),IF(O79=0,,"."),IF(O79=0,,O79)))</f>
        <v>4.3.23</v>
      </c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</row>
    <row r="80" spans="1:30" ht="19.5" customHeight="1">
      <c r="A80" s="131" t="s">
        <v>557</v>
      </c>
      <c r="B80" s="99" t="s">
        <v>116</v>
      </c>
      <c r="C80" s="131" t="s">
        <v>411</v>
      </c>
      <c r="D80" s="173" t="s">
        <v>117</v>
      </c>
      <c r="E80" s="190" t="s">
        <v>300</v>
      </c>
      <c r="F80" s="194">
        <v>14963.6</v>
      </c>
      <c r="G80" s="206">
        <v>14963.6</v>
      </c>
      <c r="H80" s="133"/>
      <c r="I80" s="133">
        <f t="shared" si="14"/>
        <v>0</v>
      </c>
      <c r="J80" s="100" t="s">
        <v>40</v>
      </c>
      <c r="K80" s="96">
        <f t="shared" ca="1" si="51"/>
        <v>4</v>
      </c>
      <c r="L80" s="97">
        <f t="shared" ca="1" si="52"/>
        <v>0</v>
      </c>
      <c r="M80" s="97">
        <f t="shared" ca="1" si="53"/>
        <v>0</v>
      </c>
      <c r="N80" s="97">
        <f t="shared" ca="1" si="54"/>
        <v>3</v>
      </c>
      <c r="O80" s="97">
        <f t="shared" ca="1" si="55"/>
        <v>24</v>
      </c>
      <c r="P80" s="98" t="str">
        <f t="shared" ca="1" si="56"/>
        <v>4.3.24</v>
      </c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</row>
    <row r="81" spans="1:30" ht="13.5">
      <c r="A81" s="147" t="s">
        <v>558</v>
      </c>
      <c r="B81" s="175"/>
      <c r="C81" s="175"/>
      <c r="D81" s="175" t="s">
        <v>458</v>
      </c>
      <c r="E81" s="175"/>
      <c r="F81" s="176"/>
      <c r="G81" s="176"/>
      <c r="H81" s="198"/>
      <c r="I81" s="142">
        <f>SUBTOTAL(9,I82:I89)</f>
        <v>0</v>
      </c>
      <c r="J81" s="100" t="s">
        <v>36</v>
      </c>
      <c r="K81" s="96">
        <f t="shared" ref="K81:K83" ca="1" si="57">IF(J81="A",OFFSET(K81,-1,0)+1,OFFSET(K81,-1,0))</f>
        <v>4</v>
      </c>
      <c r="L81" s="97">
        <f t="shared" ref="L81:L83" ca="1" si="58">IF(J81="A",0,IF(J81="B",OFFSET(L81,-1,0)+1,OFFSET(L81,-1,0)))</f>
        <v>0</v>
      </c>
      <c r="M81" s="97">
        <f t="shared" ref="M81:M83" ca="1" si="59">IF(J81="A",0,IF(J81="B",0,IF(J81="C",OFFSET(M81,-1,0)+1,OFFSET(M81,-1,0))))</f>
        <v>0</v>
      </c>
      <c r="N81" s="97">
        <f t="shared" ref="N81:N83" ca="1" si="60">IF(J81="A",0,IF(J81="B",0,IF(J81="C",0,IF(J81="D",OFFSET(N81,-1,0)+1,OFFSET(N81,-1,0)))))</f>
        <v>4</v>
      </c>
      <c r="O81" s="97">
        <f t="shared" ref="O81:O83" ca="1" si="61">IF(J81="A",0,IF(J81="B",0,IF(J81="C",0,IF(J81="D",0,IF(J81="E",OFFSET(O81,-1,0)+1,OFFSET(O81,-1,0))))))</f>
        <v>0</v>
      </c>
      <c r="P81" s="98" t="str">
        <f t="shared" ref="P81:P83" ca="1" si="62">IF(J81="A",CONCATENATE(IF(K81=0,,K81),IF(L81=0,,"."),IF(L81=0,,L81),IF(M81=0,,"."),IF(M81=0,,M81),IF(N81=0,,"."),IF(N81=0,,N81),IF(O81=0,,"."),IF(O81=0,,O81),".0"),CONCATENATE(IF(K81=0,,K81),IF(L81=0,,"."),IF(L81=0,,L81),IF(M81=0,,"."),IF(M81=0,,M81),IF(N81=0,,"."),IF(N81=0,,N81),IF(O81=0,,"."),IF(O81=0,,O81)))</f>
        <v>4.4</v>
      </c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</row>
    <row r="82" spans="1:30" ht="25.5">
      <c r="A82" s="131" t="s">
        <v>559</v>
      </c>
      <c r="B82" s="25" t="s">
        <v>109</v>
      </c>
      <c r="C82" s="131" t="s">
        <v>411</v>
      </c>
      <c r="D82" s="26" t="s">
        <v>56</v>
      </c>
      <c r="E82" s="132" t="s">
        <v>299</v>
      </c>
      <c r="F82" s="194">
        <v>1</v>
      </c>
      <c r="G82" s="206">
        <v>1</v>
      </c>
      <c r="H82" s="133"/>
      <c r="I82" s="133">
        <f t="shared" ref="I82:I89" si="63">ROUND((F82*H82),2)</f>
        <v>0</v>
      </c>
      <c r="J82" s="100" t="s">
        <v>40</v>
      </c>
      <c r="K82" s="96">
        <f t="shared" ca="1" si="57"/>
        <v>4</v>
      </c>
      <c r="L82" s="97">
        <f t="shared" ca="1" si="58"/>
        <v>0</v>
      </c>
      <c r="M82" s="97">
        <f t="shared" ca="1" si="59"/>
        <v>0</v>
      </c>
      <c r="N82" s="97">
        <f t="shared" ca="1" si="60"/>
        <v>4</v>
      </c>
      <c r="O82" s="97">
        <f t="shared" ca="1" si="61"/>
        <v>1</v>
      </c>
      <c r="P82" s="98" t="str">
        <f t="shared" ca="1" si="62"/>
        <v>4.4.1</v>
      </c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</row>
    <row r="83" spans="1:30" ht="25.5">
      <c r="A83" s="131" t="s">
        <v>560</v>
      </c>
      <c r="B83" s="99" t="s">
        <v>499</v>
      </c>
      <c r="C83" s="131" t="s">
        <v>37</v>
      </c>
      <c r="D83" s="26" t="s">
        <v>471</v>
      </c>
      <c r="E83" s="132" t="s">
        <v>33</v>
      </c>
      <c r="F83" s="194">
        <v>1</v>
      </c>
      <c r="G83" s="206">
        <v>1</v>
      </c>
      <c r="H83" s="133"/>
      <c r="I83" s="133">
        <f t="shared" si="63"/>
        <v>0</v>
      </c>
      <c r="J83" s="100" t="s">
        <v>40</v>
      </c>
      <c r="K83" s="96">
        <f t="shared" ca="1" si="57"/>
        <v>4</v>
      </c>
      <c r="L83" s="97">
        <f t="shared" ca="1" si="58"/>
        <v>0</v>
      </c>
      <c r="M83" s="97">
        <f t="shared" ca="1" si="59"/>
        <v>0</v>
      </c>
      <c r="N83" s="97">
        <f t="shared" ca="1" si="60"/>
        <v>4</v>
      </c>
      <c r="O83" s="97">
        <f t="shared" ca="1" si="61"/>
        <v>2</v>
      </c>
      <c r="P83" s="98" t="str">
        <f t="shared" ca="1" si="62"/>
        <v>4.4.2</v>
      </c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</row>
    <row r="84" spans="1:30" ht="25.5">
      <c r="A84" s="131" t="s">
        <v>561</v>
      </c>
      <c r="B84" s="99" t="s">
        <v>469</v>
      </c>
      <c r="C84" s="131" t="s">
        <v>37</v>
      </c>
      <c r="D84" s="26" t="s">
        <v>470</v>
      </c>
      <c r="E84" s="132" t="s">
        <v>33</v>
      </c>
      <c r="F84" s="194">
        <v>1</v>
      </c>
      <c r="G84" s="206">
        <v>1</v>
      </c>
      <c r="H84" s="133"/>
      <c r="I84" s="133">
        <f t="shared" si="63"/>
        <v>0</v>
      </c>
      <c r="J84" s="100" t="s">
        <v>40</v>
      </c>
      <c r="K84" s="96">
        <f t="shared" ca="1" si="15"/>
        <v>4</v>
      </c>
      <c r="L84" s="97">
        <f t="shared" ca="1" si="16"/>
        <v>0</v>
      </c>
      <c r="M84" s="97">
        <f t="shared" ca="1" si="17"/>
        <v>0</v>
      </c>
      <c r="N84" s="97">
        <f t="shared" ca="1" si="18"/>
        <v>4</v>
      </c>
      <c r="O84" s="97">
        <f t="shared" ca="1" si="19"/>
        <v>3</v>
      </c>
      <c r="P84" s="98" t="str">
        <f t="shared" ca="1" si="20"/>
        <v>4.4.3</v>
      </c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</row>
    <row r="85" spans="1:30" ht="24.75" customHeight="1">
      <c r="A85" s="131" t="s">
        <v>562</v>
      </c>
      <c r="B85" s="131" t="s">
        <v>389</v>
      </c>
      <c r="C85" s="131" t="s">
        <v>37</v>
      </c>
      <c r="D85" s="26" t="s">
        <v>390</v>
      </c>
      <c r="E85" s="132" t="s">
        <v>300</v>
      </c>
      <c r="F85" s="194">
        <v>90</v>
      </c>
      <c r="G85" s="206">
        <v>90</v>
      </c>
      <c r="H85" s="133"/>
      <c r="I85" s="133">
        <f t="shared" si="63"/>
        <v>0</v>
      </c>
      <c r="J85" s="100" t="s">
        <v>40</v>
      </c>
      <c r="K85" s="96">
        <f t="shared" ca="1" si="15"/>
        <v>4</v>
      </c>
      <c r="L85" s="97">
        <f t="shared" ca="1" si="16"/>
        <v>0</v>
      </c>
      <c r="M85" s="97">
        <f t="shared" ca="1" si="17"/>
        <v>0</v>
      </c>
      <c r="N85" s="97">
        <f t="shared" ca="1" si="18"/>
        <v>4</v>
      </c>
      <c r="O85" s="97">
        <f t="shared" ca="1" si="19"/>
        <v>4</v>
      </c>
      <c r="P85" s="98" t="str">
        <f t="shared" ca="1" si="20"/>
        <v>4.4.4</v>
      </c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</row>
    <row r="86" spans="1:30" ht="27.75" customHeight="1">
      <c r="A86" s="131" t="s">
        <v>563</v>
      </c>
      <c r="B86" s="99" t="s">
        <v>468</v>
      </c>
      <c r="C86" s="131" t="s">
        <v>37</v>
      </c>
      <c r="D86" s="26" t="s">
        <v>472</v>
      </c>
      <c r="E86" s="132" t="s">
        <v>300</v>
      </c>
      <c r="F86" s="194">
        <v>120</v>
      </c>
      <c r="G86" s="206">
        <v>120</v>
      </c>
      <c r="H86" s="133"/>
      <c r="I86" s="133">
        <f t="shared" si="63"/>
        <v>0</v>
      </c>
      <c r="J86" s="100" t="s">
        <v>40</v>
      </c>
      <c r="K86" s="96">
        <f t="shared" ref="K86" ca="1" si="64">IF(J86="A",OFFSET(K86,-1,0)+1,OFFSET(K86,-1,0))</f>
        <v>4</v>
      </c>
      <c r="L86" s="97">
        <f t="shared" ref="L86" ca="1" si="65">IF(J86="A",0,IF(J86="B",OFFSET(L86,-1,0)+1,OFFSET(L86,-1,0)))</f>
        <v>0</v>
      </c>
      <c r="M86" s="97">
        <f t="shared" ref="M86" ca="1" si="66">IF(J86="A",0,IF(J86="B",0,IF(J86="C",OFFSET(M86,-1,0)+1,OFFSET(M86,-1,0))))</f>
        <v>0</v>
      </c>
      <c r="N86" s="97">
        <f t="shared" ref="N86" ca="1" si="67">IF(J86="A",0,IF(J86="B",0,IF(J86="C",0,IF(J86="D",OFFSET(N86,-1,0)+1,OFFSET(N86,-1,0)))))</f>
        <v>4</v>
      </c>
      <c r="O86" s="97">
        <f t="shared" ref="O86" ca="1" si="68">IF(J86="A",0,IF(J86="B",0,IF(J86="C",0,IF(J86="D",0,IF(J86="E",OFFSET(O86,-1,0)+1,OFFSET(O86,-1,0))))))</f>
        <v>5</v>
      </c>
      <c r="P86" s="98" t="str">
        <f t="shared" ref="P86" ca="1" si="69">IF(J86="A",CONCATENATE(IF(K86=0,,K86),IF(L86=0,,"."),IF(L86=0,,L86),IF(M86=0,,"."),IF(M86=0,,M86),IF(N86=0,,"."),IF(N86=0,,N86),IF(O86=0,,"."),IF(O86=0,,O86),".0"),CONCATENATE(IF(K86=0,,K86),IF(L86=0,,"."),IF(L86=0,,L86),IF(M86=0,,"."),IF(M86=0,,M86),IF(N86=0,,"."),IF(N86=0,,N86),IF(O86=0,,"."),IF(O86=0,,O86)))</f>
        <v>4.4.5</v>
      </c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1:30" s="81" customFormat="1" ht="30" customHeight="1">
      <c r="A87" s="131" t="s">
        <v>564</v>
      </c>
      <c r="B87" s="99" t="s">
        <v>361</v>
      </c>
      <c r="C87" s="131" t="s">
        <v>37</v>
      </c>
      <c r="D87" s="26" t="s">
        <v>360</v>
      </c>
      <c r="E87" s="132" t="s">
        <v>32</v>
      </c>
      <c r="F87" s="194">
        <v>40</v>
      </c>
      <c r="G87" s="206">
        <v>40</v>
      </c>
      <c r="H87" s="133"/>
      <c r="I87" s="133">
        <f t="shared" si="63"/>
        <v>0</v>
      </c>
      <c r="J87" s="100" t="s">
        <v>40</v>
      </c>
      <c r="K87" s="96">
        <f t="shared" ca="1" si="15"/>
        <v>4</v>
      </c>
      <c r="L87" s="97">
        <f t="shared" ca="1" si="16"/>
        <v>0</v>
      </c>
      <c r="M87" s="97">
        <f t="shared" ca="1" si="17"/>
        <v>0</v>
      </c>
      <c r="N87" s="97">
        <f t="shared" ca="1" si="18"/>
        <v>4</v>
      </c>
      <c r="O87" s="97">
        <f t="shared" ca="1" si="19"/>
        <v>6</v>
      </c>
      <c r="P87" s="98" t="str">
        <f t="shared" ca="1" si="20"/>
        <v>4.4.6</v>
      </c>
      <c r="Q87" s="106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</row>
    <row r="88" spans="1:30" ht="28.5" customHeight="1">
      <c r="A88" s="131" t="s">
        <v>565</v>
      </c>
      <c r="B88" s="25" t="s">
        <v>124</v>
      </c>
      <c r="C88" s="131" t="s">
        <v>411</v>
      </c>
      <c r="D88" s="26" t="s">
        <v>125</v>
      </c>
      <c r="E88" s="132" t="s">
        <v>301</v>
      </c>
      <c r="F88" s="194">
        <v>547.03</v>
      </c>
      <c r="G88" s="206">
        <v>547.03</v>
      </c>
      <c r="H88" s="133"/>
      <c r="I88" s="133">
        <f t="shared" si="63"/>
        <v>0</v>
      </c>
      <c r="J88" s="100" t="s">
        <v>40</v>
      </c>
      <c r="K88" s="96">
        <f t="shared" ref="K88:K91" ca="1" si="70">IF(J88="A",OFFSET(K88,-1,0)+1,OFFSET(K88,-1,0))</f>
        <v>4</v>
      </c>
      <c r="L88" s="97">
        <f t="shared" ref="L88:L91" ca="1" si="71">IF(J88="A",0,IF(J88="B",OFFSET(L88,-1,0)+1,OFFSET(L88,-1,0)))</f>
        <v>0</v>
      </c>
      <c r="M88" s="97">
        <f t="shared" ref="M88:M91" ca="1" si="72">IF(J88="A",0,IF(J88="B",0,IF(J88="C",OFFSET(M88,-1,0)+1,OFFSET(M88,-1,0))))</f>
        <v>0</v>
      </c>
      <c r="N88" s="97">
        <f t="shared" ref="N88:N91" ca="1" si="73">IF(J88="A",0,IF(J88="B",0,IF(J88="C",0,IF(J88="D",OFFSET(N88,-1,0)+1,OFFSET(N88,-1,0)))))</f>
        <v>4</v>
      </c>
      <c r="O88" s="97">
        <f t="shared" ref="O88:O91" ca="1" si="74">IF(J88="A",0,IF(J88="B",0,IF(J88="C",0,IF(J88="D",0,IF(J88="E",OFFSET(O88,-1,0)+1,OFFSET(O88,-1,0))))))</f>
        <v>7</v>
      </c>
      <c r="P88" s="98" t="str">
        <f t="shared" ref="P88:P91" ca="1" si="75">IF(J88="A",CONCATENATE(IF(K88=0,,K88),IF(L88=0,,"."),IF(L88=0,,L88),IF(M88=0,,"."),IF(M88=0,,M88),IF(N88=0,,"."),IF(N88=0,,N88),IF(O88=0,,"."),IF(O88=0,,O88),".0"),CONCATENATE(IF(K88=0,,K88),IF(L88=0,,"."),IF(L88=0,,L88),IF(M88=0,,"."),IF(M88=0,,M88),IF(N88=0,,"."),IF(N88=0,,N88),IF(O88=0,,"."),IF(O88=0,,O88)))</f>
        <v>4.4.7</v>
      </c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</row>
    <row r="89" spans="1:30" ht="24.95" customHeight="1">
      <c r="A89" s="131" t="s">
        <v>566</v>
      </c>
      <c r="B89" s="25" t="s">
        <v>357</v>
      </c>
      <c r="C89" s="131" t="s">
        <v>37</v>
      </c>
      <c r="D89" s="26" t="s">
        <v>381</v>
      </c>
      <c r="E89" s="132" t="s">
        <v>33</v>
      </c>
      <c r="F89" s="194">
        <v>4</v>
      </c>
      <c r="G89" s="206">
        <v>4</v>
      </c>
      <c r="H89" s="133"/>
      <c r="I89" s="133">
        <f t="shared" si="63"/>
        <v>0</v>
      </c>
      <c r="J89" s="100" t="s">
        <v>40</v>
      </c>
      <c r="K89" s="96">
        <f t="shared" ca="1" si="70"/>
        <v>4</v>
      </c>
      <c r="L89" s="97">
        <f t="shared" ca="1" si="71"/>
        <v>0</v>
      </c>
      <c r="M89" s="97">
        <f t="shared" ca="1" si="72"/>
        <v>0</v>
      </c>
      <c r="N89" s="97">
        <f t="shared" ca="1" si="73"/>
        <v>4</v>
      </c>
      <c r="O89" s="97">
        <f t="shared" ca="1" si="74"/>
        <v>8</v>
      </c>
      <c r="P89" s="98" t="str">
        <f t="shared" ca="1" si="75"/>
        <v>4.4.8</v>
      </c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</row>
    <row r="90" spans="1:30" s="81" customFormat="1" ht="13.5">
      <c r="A90" s="147" t="s">
        <v>567</v>
      </c>
      <c r="B90" s="175"/>
      <c r="C90" s="175"/>
      <c r="D90" s="175" t="s">
        <v>447</v>
      </c>
      <c r="E90" s="175"/>
      <c r="F90" s="176"/>
      <c r="G90" s="176"/>
      <c r="H90" s="198"/>
      <c r="I90" s="142">
        <f>SUBTOTAL(9,I91:I96)</f>
        <v>0</v>
      </c>
      <c r="J90" s="100" t="s">
        <v>36</v>
      </c>
      <c r="K90" s="96">
        <f t="shared" ca="1" si="70"/>
        <v>4</v>
      </c>
      <c r="L90" s="97">
        <f t="shared" ca="1" si="71"/>
        <v>0</v>
      </c>
      <c r="M90" s="97">
        <f t="shared" ca="1" si="72"/>
        <v>0</v>
      </c>
      <c r="N90" s="97">
        <f t="shared" ca="1" si="73"/>
        <v>5</v>
      </c>
      <c r="O90" s="97">
        <f t="shared" ca="1" si="74"/>
        <v>0</v>
      </c>
      <c r="P90" s="98" t="str">
        <f t="shared" ca="1" si="75"/>
        <v>4.5</v>
      </c>
      <c r="Q90" s="106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1:30" ht="38.25">
      <c r="A91" s="131" t="s">
        <v>568</v>
      </c>
      <c r="B91" s="25" t="s">
        <v>452</v>
      </c>
      <c r="C91" s="131" t="s">
        <v>37</v>
      </c>
      <c r="D91" s="26" t="s">
        <v>455</v>
      </c>
      <c r="E91" s="132" t="s">
        <v>1</v>
      </c>
      <c r="F91" s="194">
        <v>4</v>
      </c>
      <c r="G91" s="206">
        <v>4</v>
      </c>
      <c r="H91" s="133"/>
      <c r="I91" s="133">
        <f t="shared" ref="I91:I96" si="76">ROUND((F91*H91),2)</f>
        <v>0</v>
      </c>
      <c r="J91" s="100" t="s">
        <v>40</v>
      </c>
      <c r="K91" s="96">
        <f t="shared" ca="1" si="70"/>
        <v>4</v>
      </c>
      <c r="L91" s="97">
        <f t="shared" ca="1" si="71"/>
        <v>0</v>
      </c>
      <c r="M91" s="97">
        <f t="shared" ca="1" si="72"/>
        <v>0</v>
      </c>
      <c r="N91" s="97">
        <f t="shared" ca="1" si="73"/>
        <v>5</v>
      </c>
      <c r="O91" s="97">
        <f t="shared" ca="1" si="74"/>
        <v>1</v>
      </c>
      <c r="P91" s="98" t="str">
        <f t="shared" ca="1" si="75"/>
        <v>4.5.1</v>
      </c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</row>
    <row r="92" spans="1:30" ht="25.5">
      <c r="A92" s="131" t="s">
        <v>569</v>
      </c>
      <c r="B92" s="25" t="s">
        <v>384</v>
      </c>
      <c r="C92" s="131" t="s">
        <v>37</v>
      </c>
      <c r="D92" s="26" t="s">
        <v>385</v>
      </c>
      <c r="E92" s="132" t="s">
        <v>1</v>
      </c>
      <c r="F92" s="194">
        <v>40</v>
      </c>
      <c r="G92" s="206">
        <v>40</v>
      </c>
      <c r="H92" s="133"/>
      <c r="I92" s="133">
        <f t="shared" si="76"/>
        <v>0</v>
      </c>
      <c r="J92" s="100" t="s">
        <v>40</v>
      </c>
      <c r="K92" s="96">
        <f t="shared" ref="K92:K96" ca="1" si="77">IF(J92="A",OFFSET(K92,-1,0)+1,OFFSET(K92,-1,0))</f>
        <v>4</v>
      </c>
      <c r="L92" s="97">
        <f t="shared" ref="L92:L96" ca="1" si="78">IF(J92="A",0,IF(J92="B",OFFSET(L92,-1,0)+1,OFFSET(L92,-1,0)))</f>
        <v>0</v>
      </c>
      <c r="M92" s="97">
        <f t="shared" ref="M92:M96" ca="1" si="79">IF(J92="A",0,IF(J92="B",0,IF(J92="C",OFFSET(M92,-1,0)+1,OFFSET(M92,-1,0))))</f>
        <v>0</v>
      </c>
      <c r="N92" s="97">
        <f t="shared" ref="N92:N96" ca="1" si="80">IF(J92="A",0,IF(J92="B",0,IF(J92="C",0,IF(J92="D",OFFSET(N92,-1,0)+1,OFFSET(N92,-1,0)))))</f>
        <v>5</v>
      </c>
      <c r="O92" s="97">
        <f t="shared" ref="O92:O96" ca="1" si="81">IF(J92="A",0,IF(J92="B",0,IF(J92="C",0,IF(J92="D",0,IF(J92="E",OFFSET(O92,-1,0)+1,OFFSET(O92,-1,0))))))</f>
        <v>2</v>
      </c>
      <c r="P92" s="98" t="str">
        <f t="shared" ref="P92:P96" ca="1" si="82">IF(J92="A",CONCATENATE(IF(K92=0,,K92),IF(L92=0,,"."),IF(L92=0,,L92),IF(M92=0,,"."),IF(M92=0,,M92),IF(N92=0,,"."),IF(N92=0,,N92),IF(O92=0,,"."),IF(O92=0,,O92),".0"),CONCATENATE(IF(K92=0,,K92),IF(L92=0,,"."),IF(L92=0,,L92),IF(M92=0,,"."),IF(M92=0,,M92),IF(N92=0,,"."),IF(N92=0,,N92),IF(O92=0,,"."),IF(O92=0,,O92)))</f>
        <v>4.5.2</v>
      </c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</row>
    <row r="93" spans="1:30" ht="25.5">
      <c r="A93" s="131" t="s">
        <v>570</v>
      </c>
      <c r="B93" s="25" t="s">
        <v>386</v>
      </c>
      <c r="C93" s="131" t="s">
        <v>37</v>
      </c>
      <c r="D93" s="26" t="s">
        <v>387</v>
      </c>
      <c r="E93" s="132" t="s">
        <v>1</v>
      </c>
      <c r="F93" s="194">
        <v>2</v>
      </c>
      <c r="G93" s="206">
        <v>2</v>
      </c>
      <c r="H93" s="133"/>
      <c r="I93" s="133">
        <f t="shared" si="76"/>
        <v>0</v>
      </c>
      <c r="J93" s="100" t="s">
        <v>40</v>
      </c>
      <c r="K93" s="96">
        <f t="shared" ca="1" si="77"/>
        <v>4</v>
      </c>
      <c r="L93" s="97">
        <f t="shared" ca="1" si="78"/>
        <v>0</v>
      </c>
      <c r="M93" s="97">
        <f t="shared" ca="1" si="79"/>
        <v>0</v>
      </c>
      <c r="N93" s="97">
        <f t="shared" ca="1" si="80"/>
        <v>5</v>
      </c>
      <c r="O93" s="97">
        <f t="shared" ca="1" si="81"/>
        <v>3</v>
      </c>
      <c r="P93" s="98" t="str">
        <f t="shared" ca="1" si="82"/>
        <v>4.5.3</v>
      </c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</row>
    <row r="94" spans="1:30" ht="21" customHeight="1">
      <c r="A94" s="131" t="s">
        <v>571</v>
      </c>
      <c r="B94" s="25" t="s">
        <v>382</v>
      </c>
      <c r="C94" s="131" t="s">
        <v>37</v>
      </c>
      <c r="D94" s="26" t="s">
        <v>388</v>
      </c>
      <c r="E94" s="132" t="s">
        <v>305</v>
      </c>
      <c r="F94" s="194">
        <v>2500</v>
      </c>
      <c r="G94" s="206">
        <v>2500</v>
      </c>
      <c r="H94" s="133"/>
      <c r="I94" s="133">
        <f t="shared" si="76"/>
        <v>0</v>
      </c>
      <c r="J94" s="100" t="s">
        <v>40</v>
      </c>
      <c r="K94" s="96">
        <f t="shared" ca="1" si="77"/>
        <v>4</v>
      </c>
      <c r="L94" s="97">
        <f t="shared" ca="1" si="78"/>
        <v>0</v>
      </c>
      <c r="M94" s="97">
        <f t="shared" ca="1" si="79"/>
        <v>0</v>
      </c>
      <c r="N94" s="97">
        <f t="shared" ca="1" si="80"/>
        <v>5</v>
      </c>
      <c r="O94" s="97">
        <f t="shared" ca="1" si="81"/>
        <v>4</v>
      </c>
      <c r="P94" s="98" t="str">
        <f t="shared" ca="1" si="82"/>
        <v>4.5.4</v>
      </c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</row>
    <row r="95" spans="1:30" ht="25.5">
      <c r="A95" s="131" t="s">
        <v>572</v>
      </c>
      <c r="B95" s="25" t="s">
        <v>383</v>
      </c>
      <c r="C95" s="131" t="s">
        <v>37</v>
      </c>
      <c r="D95" s="26" t="s">
        <v>459</v>
      </c>
      <c r="E95" s="132" t="s">
        <v>272</v>
      </c>
      <c r="F95" s="194">
        <v>385</v>
      </c>
      <c r="G95" s="206">
        <v>385</v>
      </c>
      <c r="H95" s="133"/>
      <c r="I95" s="133">
        <f t="shared" si="76"/>
        <v>0</v>
      </c>
      <c r="J95" s="100" t="s">
        <v>40</v>
      </c>
      <c r="K95" s="96">
        <f t="shared" ca="1" si="77"/>
        <v>4</v>
      </c>
      <c r="L95" s="97">
        <f t="shared" ca="1" si="78"/>
        <v>0</v>
      </c>
      <c r="M95" s="97">
        <f t="shared" ca="1" si="79"/>
        <v>0</v>
      </c>
      <c r="N95" s="97">
        <f t="shared" ca="1" si="80"/>
        <v>5</v>
      </c>
      <c r="O95" s="97">
        <f t="shared" ca="1" si="81"/>
        <v>5</v>
      </c>
      <c r="P95" s="98" t="str">
        <f t="shared" ca="1" si="82"/>
        <v>4.5.5</v>
      </c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</row>
    <row r="96" spans="1:30" ht="25.5">
      <c r="A96" s="131" t="s">
        <v>573</v>
      </c>
      <c r="B96" s="25" t="s">
        <v>453</v>
      </c>
      <c r="C96" s="131" t="s">
        <v>37</v>
      </c>
      <c r="D96" s="26" t="s">
        <v>454</v>
      </c>
      <c r="E96" s="132" t="s">
        <v>33</v>
      </c>
      <c r="F96" s="194">
        <v>2</v>
      </c>
      <c r="G96" s="206">
        <v>2</v>
      </c>
      <c r="H96" s="133"/>
      <c r="I96" s="133">
        <f t="shared" si="76"/>
        <v>0</v>
      </c>
      <c r="J96" s="100" t="s">
        <v>40</v>
      </c>
      <c r="K96" s="96">
        <f t="shared" ca="1" si="77"/>
        <v>4</v>
      </c>
      <c r="L96" s="97">
        <f t="shared" ca="1" si="78"/>
        <v>0</v>
      </c>
      <c r="M96" s="97">
        <f t="shared" ca="1" si="79"/>
        <v>0</v>
      </c>
      <c r="N96" s="97">
        <f t="shared" ca="1" si="80"/>
        <v>5</v>
      </c>
      <c r="O96" s="97">
        <f t="shared" ca="1" si="81"/>
        <v>6</v>
      </c>
      <c r="P96" s="98" t="str">
        <f t="shared" ca="1" si="82"/>
        <v>4.5.6</v>
      </c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</row>
    <row r="97" spans="1:30" ht="13.5">
      <c r="A97" s="147" t="s">
        <v>574</v>
      </c>
      <c r="B97" s="175"/>
      <c r="C97" s="175"/>
      <c r="D97" s="175" t="s">
        <v>473</v>
      </c>
      <c r="E97" s="175"/>
      <c r="F97" s="176"/>
      <c r="G97" s="176"/>
      <c r="H97" s="198"/>
      <c r="I97" s="142">
        <f>SUBTOTAL(9,I98:I101)</f>
        <v>0</v>
      </c>
      <c r="J97" s="100" t="s">
        <v>36</v>
      </c>
      <c r="K97" s="96">
        <f t="shared" ca="1" si="15"/>
        <v>4</v>
      </c>
      <c r="L97" s="97">
        <f t="shared" ca="1" si="16"/>
        <v>0</v>
      </c>
      <c r="M97" s="97">
        <f t="shared" ca="1" si="17"/>
        <v>0</v>
      </c>
      <c r="N97" s="97">
        <f t="shared" ca="1" si="18"/>
        <v>6</v>
      </c>
      <c r="O97" s="97">
        <f t="shared" ca="1" si="19"/>
        <v>0</v>
      </c>
      <c r="P97" s="98" t="str">
        <f t="shared" ca="1" si="20"/>
        <v>4.6</v>
      </c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</row>
    <row r="98" spans="1:30" ht="22.5" customHeight="1">
      <c r="A98" s="131" t="s">
        <v>575</v>
      </c>
      <c r="B98" s="25" t="s">
        <v>392</v>
      </c>
      <c r="C98" s="131" t="s">
        <v>37</v>
      </c>
      <c r="D98" s="26" t="s">
        <v>393</v>
      </c>
      <c r="E98" s="132" t="s">
        <v>33</v>
      </c>
      <c r="F98" s="194">
        <v>1</v>
      </c>
      <c r="G98" s="206">
        <v>1</v>
      </c>
      <c r="H98" s="133"/>
      <c r="I98" s="133">
        <f>ROUND((F98*H98),2)</f>
        <v>0</v>
      </c>
      <c r="J98" s="100" t="s">
        <v>40</v>
      </c>
      <c r="K98" s="96">
        <f t="shared" ca="1" si="15"/>
        <v>4</v>
      </c>
      <c r="L98" s="97">
        <f t="shared" ca="1" si="16"/>
        <v>0</v>
      </c>
      <c r="M98" s="97">
        <f t="shared" ca="1" si="17"/>
        <v>0</v>
      </c>
      <c r="N98" s="97">
        <f t="shared" ca="1" si="18"/>
        <v>6</v>
      </c>
      <c r="O98" s="97">
        <f t="shared" ca="1" si="19"/>
        <v>1</v>
      </c>
      <c r="P98" s="98" t="str">
        <f t="shared" ca="1" si="20"/>
        <v>4.6.1</v>
      </c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</row>
    <row r="99" spans="1:30" ht="25.5">
      <c r="A99" s="131" t="s">
        <v>576</v>
      </c>
      <c r="B99" s="25" t="s">
        <v>110</v>
      </c>
      <c r="C99" s="131" t="s">
        <v>411</v>
      </c>
      <c r="D99" s="173" t="s">
        <v>111</v>
      </c>
      <c r="E99" s="132" t="s">
        <v>300</v>
      </c>
      <c r="F99" s="194">
        <v>788</v>
      </c>
      <c r="G99" s="206">
        <v>788</v>
      </c>
      <c r="H99" s="133"/>
      <c r="I99" s="133">
        <f>ROUNDUP((F99*H99),2)</f>
        <v>0</v>
      </c>
      <c r="J99" s="100" t="s">
        <v>40</v>
      </c>
      <c r="K99" s="96">
        <f t="shared" ref="K99:K109" ca="1" si="83">IF(J99="A",OFFSET(K99,-1,0)+1,OFFSET(K99,-1,0))</f>
        <v>4</v>
      </c>
      <c r="L99" s="97">
        <f t="shared" ref="L99:L109" ca="1" si="84">IF(J99="A",0,IF(J99="B",OFFSET(L99,-1,0)+1,OFFSET(L99,-1,0)))</f>
        <v>0</v>
      </c>
      <c r="M99" s="97">
        <f t="shared" ref="M99:M109" ca="1" si="85">IF(J99="A",0,IF(J99="B",0,IF(J99="C",OFFSET(M99,-1,0)+1,OFFSET(M99,-1,0))))</f>
        <v>0</v>
      </c>
      <c r="N99" s="97">
        <f t="shared" ref="N99:N109" ca="1" si="86">IF(J99="A",0,IF(J99="B",0,IF(J99="C",0,IF(J99="D",OFFSET(N99,-1,0)+1,OFFSET(N99,-1,0)))))</f>
        <v>6</v>
      </c>
      <c r="O99" s="97">
        <f t="shared" ref="O99:O109" ca="1" si="87">IF(J99="A",0,IF(J99="B",0,IF(J99="C",0,IF(J99="D",0,IF(J99="E",OFFSET(O99,-1,0)+1,OFFSET(O99,-1,0))))))</f>
        <v>2</v>
      </c>
      <c r="P99" s="98" t="str">
        <f t="shared" ref="P99:P109" ca="1" si="88">IF(J99="A",CONCATENATE(IF(K99=0,,K99),IF(L99=0,,"."),IF(L99=0,,L99),IF(M99=0,,"."),IF(M99=0,,M99),IF(N99=0,,"."),IF(N99=0,,N99),IF(O99=0,,"."),IF(O99=0,,O99),".0"),CONCATENATE(IF(K99=0,,K99),IF(L99=0,,"."),IF(L99=0,,L99),IF(M99=0,,"."),IF(M99=0,,M99),IF(N99=0,,"."),IF(N99=0,,N99),IF(O99=0,,"."),IF(O99=0,,O99)))</f>
        <v>4.6.2</v>
      </c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</row>
    <row r="100" spans="1:30" ht="22.5" customHeight="1">
      <c r="A100" s="131" t="s">
        <v>577</v>
      </c>
      <c r="B100" s="25" t="s">
        <v>114</v>
      </c>
      <c r="C100" s="131" t="s">
        <v>411</v>
      </c>
      <c r="D100" s="173" t="s">
        <v>115</v>
      </c>
      <c r="E100" s="132" t="s">
        <v>300</v>
      </c>
      <c r="F100" s="194">
        <v>1576</v>
      </c>
      <c r="G100" s="206">
        <v>1576</v>
      </c>
      <c r="H100" s="133"/>
      <c r="I100" s="133">
        <f>ROUNDUP((F100*H100),2)</f>
        <v>0</v>
      </c>
      <c r="J100" s="100" t="s">
        <v>40</v>
      </c>
      <c r="K100" s="96">
        <f t="shared" ca="1" si="83"/>
        <v>4</v>
      </c>
      <c r="L100" s="97">
        <f t="shared" ca="1" si="84"/>
        <v>0</v>
      </c>
      <c r="M100" s="97">
        <f t="shared" ca="1" si="85"/>
        <v>0</v>
      </c>
      <c r="N100" s="97">
        <f t="shared" ca="1" si="86"/>
        <v>6</v>
      </c>
      <c r="O100" s="97">
        <f t="shared" ca="1" si="87"/>
        <v>3</v>
      </c>
      <c r="P100" s="98" t="str">
        <f t="shared" ca="1" si="88"/>
        <v>4.6.3</v>
      </c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</row>
    <row r="101" spans="1:30" ht="20.100000000000001" customHeight="1">
      <c r="A101" s="131" t="s">
        <v>578</v>
      </c>
      <c r="B101" s="25" t="s">
        <v>116</v>
      </c>
      <c r="C101" s="131" t="s">
        <v>411</v>
      </c>
      <c r="D101" s="26" t="s">
        <v>117</v>
      </c>
      <c r="E101" s="132" t="s">
        <v>300</v>
      </c>
      <c r="F101" s="194">
        <v>1576</v>
      </c>
      <c r="G101" s="206">
        <v>1576</v>
      </c>
      <c r="H101" s="133"/>
      <c r="I101" s="133">
        <f>ROUND((F101*H101),2)</f>
        <v>0</v>
      </c>
      <c r="J101" s="100" t="s">
        <v>40</v>
      </c>
      <c r="K101" s="96">
        <f t="shared" ca="1" si="83"/>
        <v>4</v>
      </c>
      <c r="L101" s="97">
        <f t="shared" ca="1" si="84"/>
        <v>0</v>
      </c>
      <c r="M101" s="97">
        <f t="shared" ca="1" si="85"/>
        <v>0</v>
      </c>
      <c r="N101" s="97">
        <f t="shared" ca="1" si="86"/>
        <v>6</v>
      </c>
      <c r="O101" s="97">
        <f t="shared" ca="1" si="87"/>
        <v>4</v>
      </c>
      <c r="P101" s="98" t="str">
        <f t="shared" ca="1" si="88"/>
        <v>4.6.4</v>
      </c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</row>
    <row r="102" spans="1:30" ht="9.9499999999999993" customHeight="1">
      <c r="A102" s="148"/>
      <c r="B102" s="170"/>
      <c r="C102" s="169"/>
      <c r="D102" s="134"/>
      <c r="E102" s="135"/>
      <c r="F102" s="168"/>
      <c r="G102" s="168"/>
      <c r="H102" s="136"/>
      <c r="I102" s="137"/>
      <c r="J102" s="100" t="s">
        <v>40</v>
      </c>
      <c r="K102" s="96">
        <f t="shared" ca="1" si="83"/>
        <v>4</v>
      </c>
      <c r="L102" s="97">
        <f t="shared" ca="1" si="84"/>
        <v>0</v>
      </c>
      <c r="M102" s="97">
        <f t="shared" ca="1" si="85"/>
        <v>0</v>
      </c>
      <c r="N102" s="97">
        <f t="shared" ca="1" si="86"/>
        <v>6</v>
      </c>
      <c r="O102" s="97">
        <f t="shared" ca="1" si="87"/>
        <v>5</v>
      </c>
      <c r="P102" s="98" t="str">
        <f t="shared" ca="1" si="88"/>
        <v>4.6.5</v>
      </c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</row>
    <row r="103" spans="1:30" s="82" customFormat="1" ht="13.5">
      <c r="A103" s="159" t="s">
        <v>53</v>
      </c>
      <c r="B103" s="94" t="s">
        <v>290</v>
      </c>
      <c r="C103" s="94"/>
      <c r="D103" s="160"/>
      <c r="E103" s="160"/>
      <c r="F103" s="161"/>
      <c r="G103" s="161"/>
      <c r="H103" s="200"/>
      <c r="I103" s="140">
        <f>SUBTOTAL(9,I104:I135)</f>
        <v>0</v>
      </c>
      <c r="J103" s="100" t="s">
        <v>34</v>
      </c>
      <c r="K103" s="96">
        <f t="shared" ca="1" si="83"/>
        <v>5</v>
      </c>
      <c r="L103" s="97">
        <f t="shared" ca="1" si="84"/>
        <v>0</v>
      </c>
      <c r="M103" s="97">
        <f t="shared" ca="1" si="85"/>
        <v>0</v>
      </c>
      <c r="N103" s="97">
        <f t="shared" ca="1" si="86"/>
        <v>0</v>
      </c>
      <c r="O103" s="97">
        <f t="shared" ca="1" si="87"/>
        <v>0</v>
      </c>
      <c r="P103" s="98" t="str">
        <f t="shared" ca="1" si="88"/>
        <v>5.0</v>
      </c>
      <c r="Q103" s="101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</row>
    <row r="104" spans="1:30" ht="13.5">
      <c r="A104" s="147" t="s">
        <v>12</v>
      </c>
      <c r="B104" s="175"/>
      <c r="C104" s="175"/>
      <c r="D104" s="175" t="s">
        <v>298</v>
      </c>
      <c r="E104" s="175"/>
      <c r="F104" s="176"/>
      <c r="G104" s="176"/>
      <c r="H104" s="198"/>
      <c r="I104" s="142">
        <f>SUBTOTAL(9,I105:I119)</f>
        <v>0</v>
      </c>
      <c r="J104" s="100" t="s">
        <v>36</v>
      </c>
      <c r="K104" s="96">
        <f t="shared" ca="1" si="83"/>
        <v>5</v>
      </c>
      <c r="L104" s="97">
        <f t="shared" ca="1" si="84"/>
        <v>0</v>
      </c>
      <c r="M104" s="97">
        <f t="shared" ca="1" si="85"/>
        <v>0</v>
      </c>
      <c r="N104" s="97">
        <f t="shared" ca="1" si="86"/>
        <v>1</v>
      </c>
      <c r="O104" s="97">
        <f t="shared" ca="1" si="87"/>
        <v>0</v>
      </c>
      <c r="P104" s="98" t="str">
        <f t="shared" ca="1" si="88"/>
        <v>5.1</v>
      </c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</row>
    <row r="105" spans="1:30" ht="25.5">
      <c r="A105" s="148" t="s">
        <v>579</v>
      </c>
      <c r="B105" s="99" t="s">
        <v>444</v>
      </c>
      <c r="C105" s="131" t="s">
        <v>37</v>
      </c>
      <c r="D105" s="173" t="s">
        <v>435</v>
      </c>
      <c r="E105" s="190" t="s">
        <v>33</v>
      </c>
      <c r="F105" s="194">
        <v>38</v>
      </c>
      <c r="G105" s="206">
        <v>38</v>
      </c>
      <c r="H105" s="133"/>
      <c r="I105" s="133">
        <f t="shared" ref="I105:I119" si="89">ROUND((F105*H105),2)</f>
        <v>0</v>
      </c>
      <c r="J105" s="100" t="s">
        <v>40</v>
      </c>
      <c r="K105" s="96">
        <f t="shared" ca="1" si="83"/>
        <v>5</v>
      </c>
      <c r="L105" s="97">
        <f t="shared" ca="1" si="84"/>
        <v>0</v>
      </c>
      <c r="M105" s="97">
        <f t="shared" ca="1" si="85"/>
        <v>0</v>
      </c>
      <c r="N105" s="97">
        <f t="shared" ca="1" si="86"/>
        <v>1</v>
      </c>
      <c r="O105" s="97">
        <f t="shared" ca="1" si="87"/>
        <v>1</v>
      </c>
      <c r="P105" s="98" t="str">
        <f t="shared" ca="1" si="88"/>
        <v>5.1.1</v>
      </c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</row>
    <row r="106" spans="1:30" ht="18.75" customHeight="1">
      <c r="A106" s="148" t="s">
        <v>580</v>
      </c>
      <c r="B106" s="99" t="s">
        <v>240</v>
      </c>
      <c r="C106" s="131" t="s">
        <v>411</v>
      </c>
      <c r="D106" s="173" t="s">
        <v>241</v>
      </c>
      <c r="E106" s="190" t="s">
        <v>1</v>
      </c>
      <c r="F106" s="194">
        <v>38</v>
      </c>
      <c r="G106" s="206">
        <v>38</v>
      </c>
      <c r="H106" s="133"/>
      <c r="I106" s="133">
        <f t="shared" si="89"/>
        <v>0</v>
      </c>
      <c r="J106" s="100" t="s">
        <v>40</v>
      </c>
      <c r="K106" s="96">
        <f t="shared" ca="1" si="83"/>
        <v>5</v>
      </c>
      <c r="L106" s="97">
        <f t="shared" ca="1" si="84"/>
        <v>0</v>
      </c>
      <c r="M106" s="97">
        <f t="shared" ca="1" si="85"/>
        <v>0</v>
      </c>
      <c r="N106" s="97">
        <f t="shared" ca="1" si="86"/>
        <v>1</v>
      </c>
      <c r="O106" s="97">
        <f t="shared" ca="1" si="87"/>
        <v>2</v>
      </c>
      <c r="P106" s="98" t="str">
        <f t="shared" ca="1" si="88"/>
        <v>5.1.2</v>
      </c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</row>
    <row r="107" spans="1:30" ht="20.25" customHeight="1">
      <c r="A107" s="148" t="s">
        <v>581</v>
      </c>
      <c r="B107" s="99" t="s">
        <v>242</v>
      </c>
      <c r="C107" s="131" t="s">
        <v>411</v>
      </c>
      <c r="D107" s="173" t="s">
        <v>62</v>
      </c>
      <c r="E107" s="190" t="s">
        <v>1</v>
      </c>
      <c r="F107" s="194">
        <v>50</v>
      </c>
      <c r="G107" s="206">
        <v>50</v>
      </c>
      <c r="H107" s="133"/>
      <c r="I107" s="133">
        <f t="shared" si="89"/>
        <v>0</v>
      </c>
      <c r="J107" s="100" t="s">
        <v>40</v>
      </c>
      <c r="K107" s="96">
        <f t="shared" ca="1" si="83"/>
        <v>5</v>
      </c>
      <c r="L107" s="97">
        <f t="shared" ca="1" si="84"/>
        <v>0</v>
      </c>
      <c r="M107" s="97">
        <f t="shared" ca="1" si="85"/>
        <v>0</v>
      </c>
      <c r="N107" s="97">
        <f t="shared" ca="1" si="86"/>
        <v>1</v>
      </c>
      <c r="O107" s="97">
        <f t="shared" ca="1" si="87"/>
        <v>3</v>
      </c>
      <c r="P107" s="98" t="str">
        <f t="shared" ca="1" si="88"/>
        <v>5.1.3</v>
      </c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</row>
    <row r="108" spans="1:30" ht="19.5" customHeight="1">
      <c r="A108" s="148" t="s">
        <v>582</v>
      </c>
      <c r="B108" s="99" t="s">
        <v>243</v>
      </c>
      <c r="C108" s="131" t="s">
        <v>411</v>
      </c>
      <c r="D108" s="173" t="s">
        <v>63</v>
      </c>
      <c r="E108" s="190" t="s">
        <v>1</v>
      </c>
      <c r="F108" s="194">
        <v>124</v>
      </c>
      <c r="G108" s="206">
        <v>124</v>
      </c>
      <c r="H108" s="133"/>
      <c r="I108" s="133">
        <f t="shared" si="89"/>
        <v>0</v>
      </c>
      <c r="J108" s="100" t="s">
        <v>40</v>
      </c>
      <c r="K108" s="96">
        <f t="shared" ca="1" si="83"/>
        <v>5</v>
      </c>
      <c r="L108" s="97">
        <f t="shared" ca="1" si="84"/>
        <v>0</v>
      </c>
      <c r="M108" s="97">
        <f t="shared" ca="1" si="85"/>
        <v>0</v>
      </c>
      <c r="N108" s="97">
        <f t="shared" ca="1" si="86"/>
        <v>1</v>
      </c>
      <c r="O108" s="97">
        <f t="shared" ca="1" si="87"/>
        <v>4</v>
      </c>
      <c r="P108" s="98" t="str">
        <f t="shared" ca="1" si="88"/>
        <v>5.1.4</v>
      </c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</row>
    <row r="109" spans="1:30" ht="19.5" customHeight="1">
      <c r="A109" s="148" t="s">
        <v>583</v>
      </c>
      <c r="B109" s="99" t="s">
        <v>445</v>
      </c>
      <c r="C109" s="131" t="s">
        <v>37</v>
      </c>
      <c r="D109" s="173" t="s">
        <v>446</v>
      </c>
      <c r="E109" s="190" t="s">
        <v>33</v>
      </c>
      <c r="F109" s="194">
        <v>2</v>
      </c>
      <c r="G109" s="206">
        <v>2</v>
      </c>
      <c r="H109" s="133"/>
      <c r="I109" s="133">
        <f t="shared" si="89"/>
        <v>0</v>
      </c>
      <c r="J109" s="100" t="s">
        <v>40</v>
      </c>
      <c r="K109" s="96">
        <f t="shared" ca="1" si="83"/>
        <v>5</v>
      </c>
      <c r="L109" s="97">
        <f t="shared" ca="1" si="84"/>
        <v>0</v>
      </c>
      <c r="M109" s="97">
        <f t="shared" ca="1" si="85"/>
        <v>0</v>
      </c>
      <c r="N109" s="97">
        <f t="shared" ca="1" si="86"/>
        <v>1</v>
      </c>
      <c r="O109" s="97">
        <f t="shared" ca="1" si="87"/>
        <v>5</v>
      </c>
      <c r="P109" s="98" t="str">
        <f t="shared" ca="1" si="88"/>
        <v>5.1.5</v>
      </c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</row>
    <row r="110" spans="1:30" ht="21" customHeight="1">
      <c r="A110" s="148" t="s">
        <v>584</v>
      </c>
      <c r="B110" s="99" t="s">
        <v>244</v>
      </c>
      <c r="C110" s="131" t="s">
        <v>411</v>
      </c>
      <c r="D110" s="173" t="s">
        <v>61</v>
      </c>
      <c r="E110" s="190" t="s">
        <v>1</v>
      </c>
      <c r="F110" s="194">
        <v>1634</v>
      </c>
      <c r="G110" s="206">
        <v>1634</v>
      </c>
      <c r="H110" s="133"/>
      <c r="I110" s="133">
        <f t="shared" si="89"/>
        <v>0</v>
      </c>
      <c r="J110" s="100" t="s">
        <v>40</v>
      </c>
      <c r="K110" s="96">
        <f t="shared" ref="K110:K158" ca="1" si="90">IF(J110="A",OFFSET(K110,-1,0)+1,OFFSET(K110,-1,0))</f>
        <v>5</v>
      </c>
      <c r="L110" s="97">
        <f t="shared" ref="L110:L158" ca="1" si="91">IF(J110="A",0,IF(J110="B",OFFSET(L110,-1,0)+1,OFFSET(L110,-1,0)))</f>
        <v>0</v>
      </c>
      <c r="M110" s="97">
        <f t="shared" ref="M110:M158" ca="1" si="92">IF(J110="A",0,IF(J110="B",0,IF(J110="C",OFFSET(M110,-1,0)+1,OFFSET(M110,-1,0))))</f>
        <v>0</v>
      </c>
      <c r="N110" s="97">
        <f t="shared" ref="N110:N158" ca="1" si="93">IF(J110="A",0,IF(J110="B",0,IF(J110="C",0,IF(J110="D",OFFSET(N110,-1,0)+1,OFFSET(N110,-1,0)))))</f>
        <v>1</v>
      </c>
      <c r="O110" s="97">
        <f t="shared" ref="O110:O158" ca="1" si="94">IF(J110="A",0,IF(J110="B",0,IF(J110="C",0,IF(J110="D",0,IF(J110="E",OFFSET(O110,-1,0)+1,OFFSET(O110,-1,0))))))</f>
        <v>6</v>
      </c>
      <c r="P110" s="98" t="str">
        <f t="shared" ref="P110:P158" ca="1" si="95">IF(J110="A",CONCATENATE(IF(K110=0,,K110),IF(L110=0,,"."),IF(L110=0,,L110),IF(M110=0,,"."),IF(M110=0,,M110),IF(N110=0,,"."),IF(N110=0,,N110),IF(O110=0,,"."),IF(O110=0,,O110),".0"),CONCATENATE(IF(K110=0,,K110),IF(L110=0,,"."),IF(L110=0,,L110),IF(M110=0,,"."),IF(M110=0,,M110),IF(N110=0,,"."),IF(N110=0,,N110),IF(O110=0,,"."),IF(O110=0,,O110)))</f>
        <v>5.1.6</v>
      </c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</row>
    <row r="111" spans="1:30" ht="20.25" customHeight="1">
      <c r="A111" s="148" t="s">
        <v>585</v>
      </c>
      <c r="B111" s="99" t="s">
        <v>245</v>
      </c>
      <c r="C111" s="131" t="s">
        <v>411</v>
      </c>
      <c r="D111" s="173" t="s">
        <v>48</v>
      </c>
      <c r="E111" s="190" t="s">
        <v>1</v>
      </c>
      <c r="F111" s="194">
        <v>3</v>
      </c>
      <c r="G111" s="206">
        <v>3</v>
      </c>
      <c r="H111" s="133"/>
      <c r="I111" s="133">
        <f t="shared" si="89"/>
        <v>0</v>
      </c>
      <c r="J111" s="100" t="s">
        <v>40</v>
      </c>
      <c r="K111" s="96">
        <f t="shared" ca="1" si="90"/>
        <v>5</v>
      </c>
      <c r="L111" s="97">
        <f t="shared" ca="1" si="91"/>
        <v>0</v>
      </c>
      <c r="M111" s="97">
        <f t="shared" ca="1" si="92"/>
        <v>0</v>
      </c>
      <c r="N111" s="97">
        <f t="shared" ca="1" si="93"/>
        <v>1</v>
      </c>
      <c r="O111" s="97">
        <f t="shared" ca="1" si="94"/>
        <v>7</v>
      </c>
      <c r="P111" s="98" t="str">
        <f t="shared" ca="1" si="95"/>
        <v>5.1.7</v>
      </c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</row>
    <row r="112" spans="1:30" ht="13.5">
      <c r="A112" s="148" t="s">
        <v>586</v>
      </c>
      <c r="B112" s="99" t="s">
        <v>246</v>
      </c>
      <c r="C112" s="131" t="s">
        <v>411</v>
      </c>
      <c r="D112" s="173" t="s">
        <v>247</v>
      </c>
      <c r="E112" s="190" t="s">
        <v>1</v>
      </c>
      <c r="F112" s="194">
        <v>124</v>
      </c>
      <c r="G112" s="206">
        <v>124</v>
      </c>
      <c r="H112" s="133"/>
      <c r="I112" s="133">
        <f t="shared" si="89"/>
        <v>0</v>
      </c>
      <c r="J112" s="100" t="s">
        <v>40</v>
      </c>
      <c r="K112" s="96">
        <f ca="1">IF(J112="A",OFFSET(K112,-1,0)+1,OFFSET(K112,-1,0))</f>
        <v>5</v>
      </c>
      <c r="L112" s="97">
        <f ca="1">IF(J112="A",0,IF(J112="B",OFFSET(L112,-1,0)+1,OFFSET(L112,-1,0)))</f>
        <v>0</v>
      </c>
      <c r="M112" s="97">
        <f ca="1">IF(J112="A",0,IF(J112="B",0,IF(J112="C",OFFSET(M112,-1,0)+1,OFFSET(M112,-1,0))))</f>
        <v>0</v>
      </c>
      <c r="N112" s="97">
        <f ca="1">IF(J112="A",0,IF(J112="B",0,IF(J112="C",0,IF(J112="D",OFFSET(N112,-1,0)+1,OFFSET(N112,-1,0)))))</f>
        <v>1</v>
      </c>
      <c r="O112" s="97">
        <f ca="1">IF(J112="A",0,IF(J112="B",0,IF(J112="C",0,IF(J112="D",0,IF(J112="E",OFFSET(O112,-1,0)+1,OFFSET(O112,-1,0))))))</f>
        <v>8</v>
      </c>
      <c r="P112" s="98" t="str">
        <f ca="1">IF(J112="A",CONCATENATE(IF(K112=0,,K112),IF(L112=0,,"."),IF(L112=0,,L112),IF(M112=0,,"."),IF(M112=0,,M112),IF(N112=0,,"."),IF(N112=0,,N112),IF(O112=0,,"."),IF(O112=0,,O112),".0"),CONCATENATE(IF(K112=0,,K112),IF(L112=0,,"."),IF(L112=0,,L112),IF(M112=0,,"."),IF(M112=0,,M112),IF(N112=0,,"."),IF(N112=0,,N112),IF(O112=0,,"."),IF(O112=0,,O112)))</f>
        <v>5.1.8</v>
      </c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</row>
    <row r="113" spans="1:30" ht="13.5">
      <c r="A113" s="148" t="s">
        <v>587</v>
      </c>
      <c r="B113" s="99" t="s">
        <v>248</v>
      </c>
      <c r="C113" s="131" t="s">
        <v>411</v>
      </c>
      <c r="D113" s="173" t="s">
        <v>249</v>
      </c>
      <c r="E113" s="190" t="s">
        <v>1</v>
      </c>
      <c r="F113" s="194">
        <v>14</v>
      </c>
      <c r="G113" s="206">
        <v>14</v>
      </c>
      <c r="H113" s="133"/>
      <c r="I113" s="133">
        <f t="shared" si="89"/>
        <v>0</v>
      </c>
      <c r="J113" s="100" t="s">
        <v>40</v>
      </c>
      <c r="K113" s="96">
        <f t="shared" ca="1" si="90"/>
        <v>5</v>
      </c>
      <c r="L113" s="97">
        <f t="shared" ca="1" si="91"/>
        <v>0</v>
      </c>
      <c r="M113" s="97">
        <f t="shared" ca="1" si="92"/>
        <v>0</v>
      </c>
      <c r="N113" s="97">
        <f t="shared" ca="1" si="93"/>
        <v>1</v>
      </c>
      <c r="O113" s="97">
        <f t="shared" ca="1" si="94"/>
        <v>9</v>
      </c>
      <c r="P113" s="98" t="str">
        <f t="shared" ca="1" si="95"/>
        <v>5.1.9</v>
      </c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</row>
    <row r="114" spans="1:30" s="81" customFormat="1" ht="13.5">
      <c r="A114" s="148" t="s">
        <v>588</v>
      </c>
      <c r="B114" s="99" t="s">
        <v>400</v>
      </c>
      <c r="C114" s="131" t="s">
        <v>37</v>
      </c>
      <c r="D114" s="173" t="s">
        <v>401</v>
      </c>
      <c r="E114" s="190" t="s">
        <v>33</v>
      </c>
      <c r="F114" s="194">
        <v>2</v>
      </c>
      <c r="G114" s="206">
        <v>2</v>
      </c>
      <c r="H114" s="133"/>
      <c r="I114" s="133">
        <f t="shared" si="89"/>
        <v>0</v>
      </c>
      <c r="J114" s="100" t="s">
        <v>40</v>
      </c>
      <c r="K114" s="96">
        <f t="shared" ca="1" si="90"/>
        <v>5</v>
      </c>
      <c r="L114" s="97">
        <f t="shared" ca="1" si="91"/>
        <v>0</v>
      </c>
      <c r="M114" s="97">
        <f t="shared" ca="1" si="92"/>
        <v>0</v>
      </c>
      <c r="N114" s="97">
        <f t="shared" ca="1" si="93"/>
        <v>1</v>
      </c>
      <c r="O114" s="97">
        <f t="shared" ca="1" si="94"/>
        <v>10</v>
      </c>
      <c r="P114" s="98" t="str">
        <f t="shared" ca="1" si="95"/>
        <v>5.1.10</v>
      </c>
      <c r="Q114" s="106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</row>
    <row r="115" spans="1:30" ht="13.5">
      <c r="A115" s="148" t="s">
        <v>589</v>
      </c>
      <c r="B115" s="99" t="s">
        <v>402</v>
      </c>
      <c r="C115" s="131" t="s">
        <v>37</v>
      </c>
      <c r="D115" s="173" t="s">
        <v>403</v>
      </c>
      <c r="E115" s="190" t="s">
        <v>33</v>
      </c>
      <c r="F115" s="194">
        <v>15</v>
      </c>
      <c r="G115" s="206">
        <v>15</v>
      </c>
      <c r="H115" s="133"/>
      <c r="I115" s="133">
        <f t="shared" si="89"/>
        <v>0</v>
      </c>
      <c r="J115" s="100" t="s">
        <v>40</v>
      </c>
      <c r="K115" s="96">
        <f t="shared" ca="1" si="90"/>
        <v>5</v>
      </c>
      <c r="L115" s="97">
        <f t="shared" ca="1" si="91"/>
        <v>0</v>
      </c>
      <c r="M115" s="97">
        <f t="shared" ca="1" si="92"/>
        <v>0</v>
      </c>
      <c r="N115" s="97">
        <f t="shared" ca="1" si="93"/>
        <v>1</v>
      </c>
      <c r="O115" s="97">
        <f t="shared" ca="1" si="94"/>
        <v>11</v>
      </c>
      <c r="P115" s="98" t="str">
        <f t="shared" ca="1" si="95"/>
        <v>5.1.11</v>
      </c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</row>
    <row r="116" spans="1:30" s="86" customFormat="1" ht="13.5">
      <c r="A116" s="148" t="s">
        <v>590</v>
      </c>
      <c r="B116" s="99" t="s">
        <v>404</v>
      </c>
      <c r="C116" s="131" t="s">
        <v>37</v>
      </c>
      <c r="D116" s="173" t="s">
        <v>405</v>
      </c>
      <c r="E116" s="190" t="s">
        <v>33</v>
      </c>
      <c r="F116" s="194">
        <v>1</v>
      </c>
      <c r="G116" s="206">
        <v>1</v>
      </c>
      <c r="H116" s="133"/>
      <c r="I116" s="133">
        <f t="shared" si="89"/>
        <v>0</v>
      </c>
      <c r="J116" s="100" t="s">
        <v>40</v>
      </c>
      <c r="K116" s="96">
        <f t="shared" ref="K116:K117" ca="1" si="96">IF(J116="A",OFFSET(K116,-1,0)+1,OFFSET(K116,-1,0))</f>
        <v>5</v>
      </c>
      <c r="L116" s="97">
        <f t="shared" ref="L116:L117" ca="1" si="97">IF(J116="A",0,IF(J116="B",OFFSET(L116,-1,0)+1,OFFSET(L116,-1,0)))</f>
        <v>0</v>
      </c>
      <c r="M116" s="97">
        <f t="shared" ref="M116:M117" ca="1" si="98">IF(J116="A",0,IF(J116="B",0,IF(J116="C",OFFSET(M116,-1,0)+1,OFFSET(M116,-1,0))))</f>
        <v>0</v>
      </c>
      <c r="N116" s="97">
        <f t="shared" ref="N116:N117" ca="1" si="99">IF(J116="A",0,IF(J116="B",0,IF(J116="C",0,IF(J116="D",OFFSET(N116,-1,0)+1,OFFSET(N116,-1,0)))))</f>
        <v>1</v>
      </c>
      <c r="O116" s="97">
        <f t="shared" ref="O116:O117" ca="1" si="100">IF(J116="A",0,IF(J116="B",0,IF(J116="C",0,IF(J116="D",0,IF(J116="E",OFFSET(O116,-1,0)+1,OFFSET(O116,-1,0))))))</f>
        <v>12</v>
      </c>
      <c r="P116" s="98" t="str">
        <f t="shared" ref="P116:P117" ca="1" si="101">IF(J116="A",CONCATENATE(IF(K116=0,,K116),IF(L116=0,,"."),IF(L116=0,,L116),IF(M116=0,,"."),IF(M116=0,,M116),IF(N116=0,,"."),IF(N116=0,,N116),IF(O116=0,,"."),IF(O116=0,,O116),".0"),CONCATENATE(IF(K116=0,,K116),IF(L116=0,,"."),IF(L116=0,,L116),IF(M116=0,,"."),IF(M116=0,,M116),IF(N116=0,,"."),IF(N116=0,,N116),IF(O116=0,,"."),IF(O116=0,,O116)))</f>
        <v>5.1.12</v>
      </c>
      <c r="Q116" s="106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1:30" s="86" customFormat="1" ht="25.5">
      <c r="A117" s="148" t="s">
        <v>591</v>
      </c>
      <c r="B117" s="99" t="s">
        <v>149</v>
      </c>
      <c r="C117" s="131" t="s">
        <v>411</v>
      </c>
      <c r="D117" s="173" t="s">
        <v>150</v>
      </c>
      <c r="E117" s="190" t="s">
        <v>301</v>
      </c>
      <c r="F117" s="194">
        <v>14515</v>
      </c>
      <c r="G117" s="206">
        <v>14515</v>
      </c>
      <c r="H117" s="133"/>
      <c r="I117" s="133">
        <f t="shared" si="89"/>
        <v>0</v>
      </c>
      <c r="J117" s="100" t="s">
        <v>40</v>
      </c>
      <c r="K117" s="96">
        <f t="shared" ca="1" si="96"/>
        <v>5</v>
      </c>
      <c r="L117" s="97">
        <f t="shared" ca="1" si="97"/>
        <v>0</v>
      </c>
      <c r="M117" s="97">
        <f t="shared" ca="1" si="98"/>
        <v>0</v>
      </c>
      <c r="N117" s="97">
        <f t="shared" ca="1" si="99"/>
        <v>1</v>
      </c>
      <c r="O117" s="97">
        <f t="shared" ca="1" si="100"/>
        <v>13</v>
      </c>
      <c r="P117" s="98" t="str">
        <f t="shared" ca="1" si="101"/>
        <v>5.1.13</v>
      </c>
      <c r="Q117" s="106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</row>
    <row r="118" spans="1:30" s="86" customFormat="1" ht="25.5">
      <c r="A118" s="148" t="s">
        <v>592</v>
      </c>
      <c r="B118" s="99" t="s">
        <v>151</v>
      </c>
      <c r="C118" s="131" t="s">
        <v>411</v>
      </c>
      <c r="D118" s="173" t="s">
        <v>152</v>
      </c>
      <c r="E118" s="190" t="s">
        <v>301</v>
      </c>
      <c r="F118" s="194">
        <v>2903</v>
      </c>
      <c r="G118" s="206">
        <v>2903</v>
      </c>
      <c r="H118" s="133"/>
      <c r="I118" s="133">
        <f t="shared" si="89"/>
        <v>0</v>
      </c>
      <c r="J118" s="100" t="s">
        <v>40</v>
      </c>
      <c r="K118" s="96">
        <f t="shared" ref="K118:K126" ca="1" si="102">IF(J118="A",OFFSET(K118,-1,0)+1,OFFSET(K118,-1,0))</f>
        <v>5</v>
      </c>
      <c r="L118" s="97">
        <f t="shared" ref="L118:L126" ca="1" si="103">IF(J118="A",0,IF(J118="B",OFFSET(L118,-1,0)+1,OFFSET(L118,-1,0)))</f>
        <v>0</v>
      </c>
      <c r="M118" s="97">
        <f t="shared" ref="M118:M126" ca="1" si="104">IF(J118="A",0,IF(J118="B",0,IF(J118="C",OFFSET(M118,-1,0)+1,OFFSET(M118,-1,0))))</f>
        <v>0</v>
      </c>
      <c r="N118" s="97">
        <f t="shared" ref="N118:N126" ca="1" si="105">IF(J118="A",0,IF(J118="B",0,IF(J118="C",0,IF(J118="D",OFFSET(N118,-1,0)+1,OFFSET(N118,-1,0)))))</f>
        <v>1</v>
      </c>
      <c r="O118" s="97">
        <f t="shared" ref="O118:O126" ca="1" si="106">IF(J118="A",0,IF(J118="B",0,IF(J118="C",0,IF(J118="D",0,IF(J118="E",OFFSET(O118,-1,0)+1,OFFSET(O118,-1,0))))))</f>
        <v>14</v>
      </c>
      <c r="P118" s="98" t="str">
        <f t="shared" ref="P118:P126" ca="1" si="107">IF(J118="A",CONCATENATE(IF(K118=0,,K118),IF(L118=0,,"."),IF(L118=0,,L118),IF(M118=0,,"."),IF(M118=0,,M118),IF(N118=0,,"."),IF(N118=0,,N118),IF(O118=0,,"."),IF(O118=0,,O118),".0"),CONCATENATE(IF(K118=0,,K118),IF(L118=0,,"."),IF(L118=0,,L118),IF(M118=0,,"."),IF(M118=0,,M118),IF(N118=0,,"."),IF(N118=0,,N118),IF(O118=0,,"."),IF(O118=0,,O118)))</f>
        <v>5.1.14</v>
      </c>
      <c r="Q118" s="106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</row>
    <row r="119" spans="1:30" ht="25.5">
      <c r="A119" s="148" t="s">
        <v>593</v>
      </c>
      <c r="B119" s="99" t="s">
        <v>406</v>
      </c>
      <c r="C119" s="131" t="s">
        <v>37</v>
      </c>
      <c r="D119" s="173" t="s">
        <v>407</v>
      </c>
      <c r="E119" s="190" t="s">
        <v>301</v>
      </c>
      <c r="F119" s="194">
        <v>952</v>
      </c>
      <c r="G119" s="206">
        <v>952</v>
      </c>
      <c r="H119" s="133"/>
      <c r="I119" s="133">
        <f t="shared" si="89"/>
        <v>0</v>
      </c>
      <c r="J119" s="100" t="s">
        <v>40</v>
      </c>
      <c r="K119" s="96">
        <f t="shared" ca="1" si="102"/>
        <v>5</v>
      </c>
      <c r="L119" s="97">
        <f t="shared" ca="1" si="103"/>
        <v>0</v>
      </c>
      <c r="M119" s="97">
        <f t="shared" ca="1" si="104"/>
        <v>0</v>
      </c>
      <c r="N119" s="97">
        <f t="shared" ca="1" si="105"/>
        <v>1</v>
      </c>
      <c r="O119" s="97">
        <f t="shared" ca="1" si="106"/>
        <v>15</v>
      </c>
      <c r="P119" s="98" t="str">
        <f t="shared" ca="1" si="107"/>
        <v>5.1.15</v>
      </c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</row>
    <row r="120" spans="1:30" ht="13.5">
      <c r="A120" s="147" t="s">
        <v>13</v>
      </c>
      <c r="B120" s="175"/>
      <c r="C120" s="175"/>
      <c r="D120" s="175" t="s">
        <v>8</v>
      </c>
      <c r="E120" s="175"/>
      <c r="F120" s="176"/>
      <c r="G120" s="176"/>
      <c r="H120" s="198"/>
      <c r="I120" s="142">
        <f>SUBTOTAL(9,I121:I134)</f>
        <v>0</v>
      </c>
      <c r="J120" s="100" t="s">
        <v>36</v>
      </c>
      <c r="K120" s="96">
        <f t="shared" ca="1" si="102"/>
        <v>5</v>
      </c>
      <c r="L120" s="97">
        <f t="shared" ca="1" si="103"/>
        <v>0</v>
      </c>
      <c r="M120" s="97">
        <f t="shared" ca="1" si="104"/>
        <v>0</v>
      </c>
      <c r="N120" s="97">
        <f t="shared" ca="1" si="105"/>
        <v>2</v>
      </c>
      <c r="O120" s="97">
        <f t="shared" ca="1" si="106"/>
        <v>0</v>
      </c>
      <c r="P120" s="98" t="str">
        <f t="shared" ca="1" si="107"/>
        <v>5.2</v>
      </c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</row>
    <row r="121" spans="1:30" ht="25.5">
      <c r="A121" s="131" t="s">
        <v>594</v>
      </c>
      <c r="B121" s="99" t="s">
        <v>140</v>
      </c>
      <c r="C121" s="131" t="s">
        <v>411</v>
      </c>
      <c r="D121" s="173" t="s">
        <v>307</v>
      </c>
      <c r="E121" s="190" t="s">
        <v>301</v>
      </c>
      <c r="F121" s="194">
        <v>13398</v>
      </c>
      <c r="G121" s="206">
        <v>13398</v>
      </c>
      <c r="H121" s="133"/>
      <c r="I121" s="133">
        <f t="shared" ref="I121:I134" si="108">ROUND((F121*H121),2)</f>
        <v>0</v>
      </c>
      <c r="J121" s="100" t="s">
        <v>40</v>
      </c>
      <c r="K121" s="96">
        <f t="shared" ca="1" si="102"/>
        <v>5</v>
      </c>
      <c r="L121" s="97">
        <f t="shared" ca="1" si="103"/>
        <v>0</v>
      </c>
      <c r="M121" s="97">
        <f t="shared" ca="1" si="104"/>
        <v>0</v>
      </c>
      <c r="N121" s="97">
        <f t="shared" ca="1" si="105"/>
        <v>2</v>
      </c>
      <c r="O121" s="97">
        <f t="shared" ca="1" si="106"/>
        <v>1</v>
      </c>
      <c r="P121" s="98" t="str">
        <f t="shared" ca="1" si="107"/>
        <v>5.2.1</v>
      </c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</row>
    <row r="122" spans="1:30" ht="13.5">
      <c r="A122" s="131" t="s">
        <v>595</v>
      </c>
      <c r="B122" s="99" t="s">
        <v>141</v>
      </c>
      <c r="C122" s="131" t="s">
        <v>411</v>
      </c>
      <c r="D122" s="173" t="s">
        <v>308</v>
      </c>
      <c r="E122" s="190" t="s">
        <v>301</v>
      </c>
      <c r="F122" s="194">
        <v>2680</v>
      </c>
      <c r="G122" s="206">
        <v>2680</v>
      </c>
      <c r="H122" s="133"/>
      <c r="I122" s="133">
        <f t="shared" si="108"/>
        <v>0</v>
      </c>
      <c r="J122" s="100" t="s">
        <v>40</v>
      </c>
      <c r="K122" s="96">
        <f t="shared" ref="K122:K125" ca="1" si="109">IF(J122="A",OFFSET(K122,-1,0)+1,OFFSET(K122,-1,0))</f>
        <v>5</v>
      </c>
      <c r="L122" s="97">
        <f t="shared" ref="L122:L125" ca="1" si="110">IF(J122="A",0,IF(J122="B",OFFSET(L122,-1,0)+1,OFFSET(L122,-1,0)))</f>
        <v>0</v>
      </c>
      <c r="M122" s="97">
        <f t="shared" ref="M122:M125" ca="1" si="111">IF(J122="A",0,IF(J122="B",0,IF(J122="C",OFFSET(M122,-1,0)+1,OFFSET(M122,-1,0))))</f>
        <v>0</v>
      </c>
      <c r="N122" s="97">
        <f t="shared" ref="N122:N125" ca="1" si="112">IF(J122="A",0,IF(J122="B",0,IF(J122="C",0,IF(J122="D",OFFSET(N122,-1,0)+1,OFFSET(N122,-1,0)))))</f>
        <v>2</v>
      </c>
      <c r="O122" s="97">
        <f t="shared" ref="O122:O125" ca="1" si="113">IF(J122="A",0,IF(J122="B",0,IF(J122="C",0,IF(J122="D",0,IF(J122="E",OFFSET(O122,-1,0)+1,OFFSET(O122,-1,0))))))</f>
        <v>2</v>
      </c>
      <c r="P122" s="98" t="str">
        <f t="shared" ref="P122:P125" ca="1" si="114">IF(J122="A",CONCATENATE(IF(K122=0,,K122),IF(L122=0,,"."),IF(L122=0,,L122),IF(M122=0,,"."),IF(M122=0,,M122),IF(N122=0,,"."),IF(N122=0,,N122),IF(O122=0,,"."),IF(O122=0,,O122),".0"),CONCATENATE(IF(K122=0,,K122),IF(L122=0,,"."),IF(L122=0,,L122),IF(M122=0,,"."),IF(M122=0,,M122),IF(N122=0,,"."),IF(N122=0,,N122),IF(O122=0,,"."),IF(O122=0,,O122)))</f>
        <v>5.2.2</v>
      </c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</row>
    <row r="123" spans="1:30" ht="13.5">
      <c r="A123" s="131" t="s">
        <v>596</v>
      </c>
      <c r="B123" s="99" t="s">
        <v>142</v>
      </c>
      <c r="C123" s="131" t="s">
        <v>411</v>
      </c>
      <c r="D123" s="173" t="s">
        <v>309</v>
      </c>
      <c r="E123" s="190" t="s">
        <v>301</v>
      </c>
      <c r="F123" s="194">
        <v>72</v>
      </c>
      <c r="G123" s="206">
        <v>72</v>
      </c>
      <c r="H123" s="133"/>
      <c r="I123" s="133">
        <f t="shared" si="108"/>
        <v>0</v>
      </c>
      <c r="J123" s="100" t="s">
        <v>40</v>
      </c>
      <c r="K123" s="96">
        <f t="shared" ca="1" si="109"/>
        <v>5</v>
      </c>
      <c r="L123" s="97">
        <f t="shared" ca="1" si="110"/>
        <v>0</v>
      </c>
      <c r="M123" s="97">
        <f t="shared" ca="1" si="111"/>
        <v>0</v>
      </c>
      <c r="N123" s="97">
        <f t="shared" ca="1" si="112"/>
        <v>2</v>
      </c>
      <c r="O123" s="97">
        <f t="shared" ca="1" si="113"/>
        <v>3</v>
      </c>
      <c r="P123" s="98" t="str">
        <f t="shared" ca="1" si="114"/>
        <v>5.2.3</v>
      </c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</row>
    <row r="124" spans="1:30" ht="13.5">
      <c r="A124" s="131" t="s">
        <v>597</v>
      </c>
      <c r="B124" s="99" t="s">
        <v>136</v>
      </c>
      <c r="C124" s="131" t="s">
        <v>411</v>
      </c>
      <c r="D124" s="173" t="s">
        <v>137</v>
      </c>
      <c r="E124" s="190" t="s">
        <v>301</v>
      </c>
      <c r="F124" s="194">
        <v>336</v>
      </c>
      <c r="G124" s="206">
        <v>336</v>
      </c>
      <c r="H124" s="133"/>
      <c r="I124" s="133">
        <f t="shared" si="108"/>
        <v>0</v>
      </c>
      <c r="J124" s="100" t="s">
        <v>40</v>
      </c>
      <c r="K124" s="96">
        <f t="shared" ca="1" si="109"/>
        <v>5</v>
      </c>
      <c r="L124" s="97">
        <f t="shared" ca="1" si="110"/>
        <v>0</v>
      </c>
      <c r="M124" s="97">
        <f t="shared" ca="1" si="111"/>
        <v>0</v>
      </c>
      <c r="N124" s="97">
        <f t="shared" ca="1" si="112"/>
        <v>2</v>
      </c>
      <c r="O124" s="97">
        <f t="shared" ca="1" si="113"/>
        <v>4</v>
      </c>
      <c r="P124" s="98" t="str">
        <f t="shared" ca="1" si="114"/>
        <v>5.2.4</v>
      </c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</row>
    <row r="125" spans="1:30" ht="13.5">
      <c r="A125" s="131" t="s">
        <v>598</v>
      </c>
      <c r="B125" s="99" t="s">
        <v>138</v>
      </c>
      <c r="C125" s="131" t="s">
        <v>411</v>
      </c>
      <c r="D125" s="173" t="s">
        <v>139</v>
      </c>
      <c r="E125" s="190" t="s">
        <v>301</v>
      </c>
      <c r="F125" s="194">
        <v>224</v>
      </c>
      <c r="G125" s="206">
        <v>224</v>
      </c>
      <c r="H125" s="133"/>
      <c r="I125" s="133">
        <f t="shared" si="108"/>
        <v>0</v>
      </c>
      <c r="J125" s="100" t="s">
        <v>40</v>
      </c>
      <c r="K125" s="96">
        <f t="shared" ca="1" si="109"/>
        <v>5</v>
      </c>
      <c r="L125" s="97">
        <f t="shared" ca="1" si="110"/>
        <v>0</v>
      </c>
      <c r="M125" s="97">
        <f t="shared" ca="1" si="111"/>
        <v>0</v>
      </c>
      <c r="N125" s="97">
        <f t="shared" ca="1" si="112"/>
        <v>2</v>
      </c>
      <c r="O125" s="97">
        <f t="shared" ca="1" si="113"/>
        <v>5</v>
      </c>
      <c r="P125" s="98" t="str">
        <f t="shared" ca="1" si="114"/>
        <v>5.2.5</v>
      </c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</row>
    <row r="126" spans="1:30" ht="13.5">
      <c r="A126" s="131" t="s">
        <v>599</v>
      </c>
      <c r="B126" s="99" t="s">
        <v>171</v>
      </c>
      <c r="C126" s="131" t="s">
        <v>411</v>
      </c>
      <c r="D126" s="173" t="s">
        <v>172</v>
      </c>
      <c r="E126" s="190" t="s">
        <v>1</v>
      </c>
      <c r="F126" s="194">
        <v>1485</v>
      </c>
      <c r="G126" s="206">
        <v>1485</v>
      </c>
      <c r="H126" s="133"/>
      <c r="I126" s="133">
        <f t="shared" si="108"/>
        <v>0</v>
      </c>
      <c r="J126" s="100" t="s">
        <v>40</v>
      </c>
      <c r="K126" s="96">
        <f t="shared" ca="1" si="102"/>
        <v>5</v>
      </c>
      <c r="L126" s="97">
        <f t="shared" ca="1" si="103"/>
        <v>0</v>
      </c>
      <c r="M126" s="97">
        <f t="shared" ca="1" si="104"/>
        <v>0</v>
      </c>
      <c r="N126" s="97">
        <f t="shared" ca="1" si="105"/>
        <v>2</v>
      </c>
      <c r="O126" s="97">
        <f t="shared" ca="1" si="106"/>
        <v>6</v>
      </c>
      <c r="P126" s="98" t="str">
        <f t="shared" ca="1" si="107"/>
        <v>5.2.6</v>
      </c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</row>
    <row r="127" spans="1:30" ht="25.5">
      <c r="A127" s="131" t="s">
        <v>600</v>
      </c>
      <c r="B127" s="99">
        <v>91939</v>
      </c>
      <c r="C127" s="131" t="s">
        <v>35</v>
      </c>
      <c r="D127" s="173" t="s">
        <v>277</v>
      </c>
      <c r="E127" s="190" t="s">
        <v>33</v>
      </c>
      <c r="F127" s="194">
        <v>112</v>
      </c>
      <c r="G127" s="206">
        <v>112</v>
      </c>
      <c r="H127" s="133"/>
      <c r="I127" s="133">
        <f t="shared" si="108"/>
        <v>0</v>
      </c>
      <c r="J127" s="100" t="s">
        <v>40</v>
      </c>
      <c r="K127" s="96">
        <f t="shared" ref="K127:K132" ca="1" si="115">IF(J127="A",OFFSET(K127,-1,0)+1,OFFSET(K127,-1,0))</f>
        <v>5</v>
      </c>
      <c r="L127" s="97">
        <f t="shared" ref="L127:L132" ca="1" si="116">IF(J127="A",0,IF(J127="B",OFFSET(L127,-1,0)+1,OFFSET(L127,-1,0)))</f>
        <v>0</v>
      </c>
      <c r="M127" s="97">
        <f t="shared" ref="M127:M132" ca="1" si="117">IF(J127="A",0,IF(J127="B",0,IF(J127="C",OFFSET(M127,-1,0)+1,OFFSET(M127,-1,0))))</f>
        <v>0</v>
      </c>
      <c r="N127" s="97">
        <f t="shared" ref="N127:N132" ca="1" si="118">IF(J127="A",0,IF(J127="B",0,IF(J127="C",0,IF(J127="D",OFFSET(N127,-1,0)+1,OFFSET(N127,-1,0)))))</f>
        <v>2</v>
      </c>
      <c r="O127" s="97">
        <f t="shared" ref="O127:O132" ca="1" si="119">IF(J127="A",0,IF(J127="B",0,IF(J127="C",0,IF(J127="D",0,IF(J127="E",OFFSET(O127,-1,0)+1,OFFSET(O127,-1,0))))))</f>
        <v>7</v>
      </c>
      <c r="P127" s="98" t="str">
        <f t="shared" ref="P127:P132" ca="1" si="120">IF(J127="A",CONCATENATE(IF(K127=0,,K127),IF(L127=0,,"."),IF(L127=0,,L127),IF(M127=0,,"."),IF(M127=0,,M127),IF(N127=0,,"."),IF(N127=0,,N127),IF(O127=0,,"."),IF(O127=0,,O127),".0"),CONCATENATE(IF(K127=0,,K127),IF(L127=0,,"."),IF(L127=0,,L127),IF(M127=0,,"."),IF(M127=0,,M127),IF(N127=0,,"."),IF(N127=0,,N127),IF(O127=0,,"."),IF(O127=0,,O127)))</f>
        <v>5.2.7</v>
      </c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</row>
    <row r="128" spans="1:30" ht="25.5">
      <c r="A128" s="131" t="s">
        <v>601</v>
      </c>
      <c r="B128" s="99">
        <v>91940</v>
      </c>
      <c r="C128" s="131" t="s">
        <v>35</v>
      </c>
      <c r="D128" s="173" t="s">
        <v>278</v>
      </c>
      <c r="E128" s="190" t="s">
        <v>33</v>
      </c>
      <c r="F128" s="194">
        <v>112</v>
      </c>
      <c r="G128" s="206">
        <v>112</v>
      </c>
      <c r="H128" s="133"/>
      <c r="I128" s="133">
        <f t="shared" si="108"/>
        <v>0</v>
      </c>
      <c r="J128" s="100" t="s">
        <v>40</v>
      </c>
      <c r="K128" s="96">
        <f t="shared" ca="1" si="115"/>
        <v>5</v>
      </c>
      <c r="L128" s="97">
        <f t="shared" ca="1" si="116"/>
        <v>0</v>
      </c>
      <c r="M128" s="97">
        <f t="shared" ca="1" si="117"/>
        <v>0</v>
      </c>
      <c r="N128" s="97">
        <f t="shared" ca="1" si="118"/>
        <v>2</v>
      </c>
      <c r="O128" s="97">
        <f t="shared" ca="1" si="119"/>
        <v>8</v>
      </c>
      <c r="P128" s="98" t="str">
        <f t="shared" ca="1" si="120"/>
        <v>5.2.8</v>
      </c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</row>
    <row r="129" spans="1:30" ht="13.5">
      <c r="A129" s="131" t="s">
        <v>602</v>
      </c>
      <c r="B129" s="99" t="s">
        <v>69</v>
      </c>
      <c r="C129" s="131" t="s">
        <v>411</v>
      </c>
      <c r="D129" s="173" t="s">
        <v>175</v>
      </c>
      <c r="E129" s="190" t="s">
        <v>303</v>
      </c>
      <c r="F129" s="194">
        <v>743</v>
      </c>
      <c r="G129" s="206">
        <v>743</v>
      </c>
      <c r="H129" s="133"/>
      <c r="I129" s="133">
        <f t="shared" si="108"/>
        <v>0</v>
      </c>
      <c r="J129" s="100" t="s">
        <v>40</v>
      </c>
      <c r="K129" s="96">
        <f t="shared" ca="1" si="115"/>
        <v>5</v>
      </c>
      <c r="L129" s="97">
        <f t="shared" ca="1" si="116"/>
        <v>0</v>
      </c>
      <c r="M129" s="97">
        <f t="shared" ca="1" si="117"/>
        <v>0</v>
      </c>
      <c r="N129" s="97">
        <f t="shared" ca="1" si="118"/>
        <v>2</v>
      </c>
      <c r="O129" s="97">
        <f t="shared" ca="1" si="119"/>
        <v>9</v>
      </c>
      <c r="P129" s="98" t="str">
        <f t="shared" ca="1" si="120"/>
        <v>5.2.9</v>
      </c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</row>
    <row r="130" spans="1:30" ht="13.5">
      <c r="A130" s="131" t="s">
        <v>603</v>
      </c>
      <c r="B130" s="99" t="s">
        <v>68</v>
      </c>
      <c r="C130" s="131" t="s">
        <v>411</v>
      </c>
      <c r="D130" s="173" t="s">
        <v>176</v>
      </c>
      <c r="E130" s="190" t="s">
        <v>303</v>
      </c>
      <c r="F130" s="194">
        <v>56</v>
      </c>
      <c r="G130" s="206">
        <v>56</v>
      </c>
      <c r="H130" s="133"/>
      <c r="I130" s="133">
        <f t="shared" si="108"/>
        <v>0</v>
      </c>
      <c r="J130" s="100" t="s">
        <v>40</v>
      </c>
      <c r="K130" s="96">
        <f t="shared" ca="1" si="115"/>
        <v>5</v>
      </c>
      <c r="L130" s="97">
        <f t="shared" ca="1" si="116"/>
        <v>0</v>
      </c>
      <c r="M130" s="97">
        <f t="shared" ca="1" si="117"/>
        <v>0</v>
      </c>
      <c r="N130" s="97">
        <f t="shared" ca="1" si="118"/>
        <v>2</v>
      </c>
      <c r="O130" s="97">
        <f t="shared" ca="1" si="119"/>
        <v>10</v>
      </c>
      <c r="P130" s="98" t="str">
        <f t="shared" ca="1" si="120"/>
        <v>5.2.10</v>
      </c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</row>
    <row r="131" spans="1:30" ht="13.5">
      <c r="A131" s="131" t="s">
        <v>604</v>
      </c>
      <c r="B131" s="99" t="s">
        <v>70</v>
      </c>
      <c r="C131" s="131" t="s">
        <v>411</v>
      </c>
      <c r="D131" s="173" t="s">
        <v>177</v>
      </c>
      <c r="E131" s="190" t="s">
        <v>303</v>
      </c>
      <c r="F131" s="194">
        <v>24</v>
      </c>
      <c r="G131" s="206">
        <v>24</v>
      </c>
      <c r="H131" s="133"/>
      <c r="I131" s="133">
        <f t="shared" si="108"/>
        <v>0</v>
      </c>
      <c r="J131" s="100" t="s">
        <v>40</v>
      </c>
      <c r="K131" s="96">
        <f t="shared" ca="1" si="115"/>
        <v>5</v>
      </c>
      <c r="L131" s="97">
        <f t="shared" ca="1" si="116"/>
        <v>0</v>
      </c>
      <c r="M131" s="97">
        <f t="shared" ca="1" si="117"/>
        <v>0</v>
      </c>
      <c r="N131" s="97">
        <f t="shared" ca="1" si="118"/>
        <v>2</v>
      </c>
      <c r="O131" s="97">
        <f t="shared" ca="1" si="119"/>
        <v>11</v>
      </c>
      <c r="P131" s="98" t="str">
        <f t="shared" ca="1" si="120"/>
        <v>5.2.11</v>
      </c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</row>
    <row r="132" spans="1:30" ht="25.5">
      <c r="A132" s="131" t="s">
        <v>605</v>
      </c>
      <c r="B132" s="99" t="s">
        <v>147</v>
      </c>
      <c r="C132" s="131" t="s">
        <v>411</v>
      </c>
      <c r="D132" s="173" t="s">
        <v>148</v>
      </c>
      <c r="E132" s="190" t="s">
        <v>301</v>
      </c>
      <c r="F132" s="194">
        <v>680</v>
      </c>
      <c r="G132" s="206">
        <v>680</v>
      </c>
      <c r="H132" s="133"/>
      <c r="I132" s="133">
        <f t="shared" si="108"/>
        <v>0</v>
      </c>
      <c r="J132" s="100" t="s">
        <v>40</v>
      </c>
      <c r="K132" s="96">
        <f t="shared" ca="1" si="115"/>
        <v>5</v>
      </c>
      <c r="L132" s="97">
        <f t="shared" ca="1" si="116"/>
        <v>0</v>
      </c>
      <c r="M132" s="97">
        <f t="shared" ca="1" si="117"/>
        <v>0</v>
      </c>
      <c r="N132" s="97">
        <f t="shared" ca="1" si="118"/>
        <v>2</v>
      </c>
      <c r="O132" s="97">
        <f t="shared" ca="1" si="119"/>
        <v>12</v>
      </c>
      <c r="P132" s="98" t="str">
        <f t="shared" ca="1" si="120"/>
        <v>5.2.12</v>
      </c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</row>
    <row r="133" spans="1:30" ht="38.25">
      <c r="A133" s="131" t="s">
        <v>606</v>
      </c>
      <c r="B133" s="99">
        <v>97886</v>
      </c>
      <c r="C133" s="131" t="s">
        <v>35</v>
      </c>
      <c r="D133" s="173" t="s">
        <v>313</v>
      </c>
      <c r="E133" s="190" t="s">
        <v>33</v>
      </c>
      <c r="F133" s="194">
        <v>30</v>
      </c>
      <c r="G133" s="206">
        <v>30</v>
      </c>
      <c r="H133" s="133"/>
      <c r="I133" s="133">
        <f t="shared" si="108"/>
        <v>0</v>
      </c>
      <c r="J133" s="100" t="s">
        <v>40</v>
      </c>
      <c r="K133" s="96">
        <f t="shared" ref="K133" ca="1" si="121">IF(J133="A",OFFSET(K133,-1,0)+1,OFFSET(K133,-1,0))</f>
        <v>5</v>
      </c>
      <c r="L133" s="97">
        <f t="shared" ref="L133" ca="1" si="122">IF(J133="A",0,IF(J133="B",OFFSET(L133,-1,0)+1,OFFSET(L133,-1,0)))</f>
        <v>0</v>
      </c>
      <c r="M133" s="97">
        <f t="shared" ref="M133" ca="1" si="123">IF(J133="A",0,IF(J133="B",0,IF(J133="C",OFFSET(M133,-1,0)+1,OFFSET(M133,-1,0))))</f>
        <v>0</v>
      </c>
      <c r="N133" s="97">
        <f t="shared" ref="N133" ca="1" si="124">IF(J133="A",0,IF(J133="B",0,IF(J133="C",0,IF(J133="D",OFFSET(N133,-1,0)+1,OFFSET(N133,-1,0)))))</f>
        <v>2</v>
      </c>
      <c r="O133" s="97">
        <f t="shared" ref="O133" ca="1" si="125">IF(J133="A",0,IF(J133="B",0,IF(J133="C",0,IF(J133="D",0,IF(J133="E",OFFSET(O133,-1,0)+1,OFFSET(O133,-1,0))))))</f>
        <v>13</v>
      </c>
      <c r="P133" s="98" t="str">
        <f t="shared" ref="P133" ca="1" si="126">IF(J133="A",CONCATENATE(IF(K133=0,,K133),IF(L133=0,,"."),IF(L133=0,,L133),IF(M133=0,,"."),IF(M133=0,,M133),IF(N133=0,,"."),IF(N133=0,,N133),IF(O133=0,,"."),IF(O133=0,,O133),".0"),CONCATENATE(IF(K133=0,,K133),IF(L133=0,,"."),IF(L133=0,,L133),IF(M133=0,,"."),IF(M133=0,,M133),IF(N133=0,,"."),IF(N133=0,,N133),IF(O133=0,,"."),IF(O133=0,,O133)))</f>
        <v>5.2.13</v>
      </c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</row>
    <row r="134" spans="1:30" s="85" customFormat="1" ht="13.5">
      <c r="A134" s="131" t="s">
        <v>607</v>
      </c>
      <c r="B134" s="99" t="s">
        <v>399</v>
      </c>
      <c r="C134" s="131" t="s">
        <v>37</v>
      </c>
      <c r="D134" s="173" t="s">
        <v>408</v>
      </c>
      <c r="E134" s="190" t="s">
        <v>32</v>
      </c>
      <c r="F134" s="194">
        <v>680</v>
      </c>
      <c r="G134" s="206">
        <v>680</v>
      </c>
      <c r="H134" s="133"/>
      <c r="I134" s="133">
        <f t="shared" si="108"/>
        <v>0</v>
      </c>
      <c r="J134" s="100" t="s">
        <v>40</v>
      </c>
      <c r="K134" s="96">
        <f t="shared" ca="1" si="90"/>
        <v>5</v>
      </c>
      <c r="L134" s="97">
        <f t="shared" ca="1" si="91"/>
        <v>0</v>
      </c>
      <c r="M134" s="97">
        <f t="shared" ca="1" si="92"/>
        <v>0</v>
      </c>
      <c r="N134" s="97">
        <f t="shared" ca="1" si="93"/>
        <v>2</v>
      </c>
      <c r="O134" s="97">
        <f t="shared" ca="1" si="94"/>
        <v>14</v>
      </c>
      <c r="P134" s="98" t="str">
        <f t="shared" ca="1" si="95"/>
        <v>5.2.14</v>
      </c>
      <c r="Q134" s="106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</row>
    <row r="135" spans="1:30" ht="9.9499999999999993" customHeight="1">
      <c r="A135" s="148"/>
      <c r="B135" s="170"/>
      <c r="C135" s="169"/>
      <c r="D135" s="134"/>
      <c r="E135" s="135"/>
      <c r="F135" s="168"/>
      <c r="G135" s="168"/>
      <c r="H135" s="136"/>
      <c r="I135" s="137"/>
      <c r="J135" s="100" t="s">
        <v>40</v>
      </c>
      <c r="K135" s="96">
        <f t="shared" ref="K135:K140" ca="1" si="127">IF(J135="A",OFFSET(K135,-1,0)+1,OFFSET(K135,-1,0))</f>
        <v>5</v>
      </c>
      <c r="L135" s="97">
        <f t="shared" ref="L135:L140" ca="1" si="128">IF(J135="A",0,IF(J135="B",OFFSET(L135,-1,0)+1,OFFSET(L135,-1,0)))</f>
        <v>0</v>
      </c>
      <c r="M135" s="97">
        <f t="shared" ref="M135:M140" ca="1" si="129">IF(J135="A",0,IF(J135="B",0,IF(J135="C",OFFSET(M135,-1,0)+1,OFFSET(M135,-1,0))))</f>
        <v>0</v>
      </c>
      <c r="N135" s="97">
        <f t="shared" ref="N135:N140" ca="1" si="130">IF(J135="A",0,IF(J135="B",0,IF(J135="C",0,IF(J135="D",OFFSET(N135,-1,0)+1,OFFSET(N135,-1,0)))))</f>
        <v>2</v>
      </c>
      <c r="O135" s="97">
        <f t="shared" ref="O135:O140" ca="1" si="131">IF(J135="A",0,IF(J135="B",0,IF(J135="C",0,IF(J135="D",0,IF(J135="E",OFFSET(O135,-1,0)+1,OFFSET(O135,-1,0))))))</f>
        <v>15</v>
      </c>
      <c r="P135" s="98" t="str">
        <f t="shared" ref="P135:P140" ca="1" si="132">IF(J135="A",CONCATENATE(IF(K135=0,,K135),IF(L135=0,,"."),IF(L135=0,,L135),IF(M135=0,,"."),IF(M135=0,,M135),IF(N135=0,,"."),IF(N135=0,,N135),IF(O135=0,,"."),IF(O135=0,,O135),".0"),CONCATENATE(IF(K135=0,,K135),IF(L135=0,,"."),IF(L135=0,,L135),IF(M135=0,,"."),IF(M135=0,,M135),IF(N135=0,,"."),IF(N135=0,,N135),IF(O135=0,,"."),IF(O135=0,,O135)))</f>
        <v>5.2.15</v>
      </c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</row>
    <row r="136" spans="1:30" ht="13.5">
      <c r="A136" s="146" t="s">
        <v>54</v>
      </c>
      <c r="B136" s="174" t="s">
        <v>291</v>
      </c>
      <c r="C136" s="94"/>
      <c r="D136" s="138"/>
      <c r="E136" s="138"/>
      <c r="F136" s="139"/>
      <c r="G136" s="139"/>
      <c r="H136" s="195"/>
      <c r="I136" s="140">
        <f>SUBTOTAL(9,I137:I178)</f>
        <v>0</v>
      </c>
      <c r="J136" s="100" t="s">
        <v>34</v>
      </c>
      <c r="K136" s="96">
        <f t="shared" ca="1" si="127"/>
        <v>6</v>
      </c>
      <c r="L136" s="97">
        <f t="shared" ca="1" si="128"/>
        <v>0</v>
      </c>
      <c r="M136" s="97">
        <f t="shared" ca="1" si="129"/>
        <v>0</v>
      </c>
      <c r="N136" s="97">
        <f t="shared" ca="1" si="130"/>
        <v>0</v>
      </c>
      <c r="O136" s="97">
        <f t="shared" ca="1" si="131"/>
        <v>0</v>
      </c>
      <c r="P136" s="98" t="str">
        <f t="shared" ca="1" si="132"/>
        <v>6.0</v>
      </c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</row>
    <row r="137" spans="1:30" ht="13.5">
      <c r="A137" s="147" t="s">
        <v>608</v>
      </c>
      <c r="B137" s="175"/>
      <c r="C137" s="175"/>
      <c r="D137" s="175" t="s">
        <v>335</v>
      </c>
      <c r="E137" s="175"/>
      <c r="F137" s="176"/>
      <c r="G137" s="176"/>
      <c r="H137" s="198"/>
      <c r="I137" s="142">
        <f>SUBTOTAL(9,I138:I141)</f>
        <v>0</v>
      </c>
      <c r="J137" s="100" t="s">
        <v>36</v>
      </c>
      <c r="K137" s="96">
        <f t="shared" ca="1" si="127"/>
        <v>6</v>
      </c>
      <c r="L137" s="97">
        <f t="shared" ca="1" si="128"/>
        <v>0</v>
      </c>
      <c r="M137" s="97">
        <f t="shared" ca="1" si="129"/>
        <v>0</v>
      </c>
      <c r="N137" s="97">
        <f t="shared" ca="1" si="130"/>
        <v>1</v>
      </c>
      <c r="O137" s="97">
        <f t="shared" ca="1" si="131"/>
        <v>0</v>
      </c>
      <c r="P137" s="98" t="str">
        <f t="shared" ca="1" si="132"/>
        <v>6.1</v>
      </c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</row>
    <row r="138" spans="1:30" ht="38.25">
      <c r="A138" s="204" t="s">
        <v>609</v>
      </c>
      <c r="B138" s="25" t="s">
        <v>500</v>
      </c>
      <c r="C138" s="130" t="s">
        <v>37</v>
      </c>
      <c r="D138" s="26" t="s">
        <v>460</v>
      </c>
      <c r="E138" s="132" t="s">
        <v>33</v>
      </c>
      <c r="F138" s="194">
        <v>1</v>
      </c>
      <c r="G138" s="207">
        <v>1</v>
      </c>
      <c r="H138" s="133"/>
      <c r="I138" s="133">
        <f>ROUND((F138*H138),2)</f>
        <v>0</v>
      </c>
      <c r="J138" s="100" t="s">
        <v>40</v>
      </c>
      <c r="K138" s="96">
        <f t="shared" ref="K138:K139" ca="1" si="133">IF(J138="A",OFFSET(K138,-1,0)+1,OFFSET(K138,-1,0))</f>
        <v>6</v>
      </c>
      <c r="L138" s="97">
        <f t="shared" ref="L138:L139" ca="1" si="134">IF(J138="A",0,IF(J138="B",OFFSET(L138,-1,0)+1,OFFSET(L138,-1,0)))</f>
        <v>0</v>
      </c>
      <c r="M138" s="97">
        <f t="shared" ref="M138:M139" ca="1" si="135">IF(J138="A",0,IF(J138="B",0,IF(J138="C",OFFSET(M138,-1,0)+1,OFFSET(M138,-1,0))))</f>
        <v>0</v>
      </c>
      <c r="N138" s="97">
        <f t="shared" ref="N138:N139" ca="1" si="136">IF(J138="A",0,IF(J138="B",0,IF(J138="C",0,IF(J138="D",OFFSET(N138,-1,0)+1,OFFSET(N138,-1,0)))))</f>
        <v>1</v>
      </c>
      <c r="O138" s="97">
        <f t="shared" ref="O138:O139" ca="1" si="137">IF(J138="A",0,IF(J138="B",0,IF(J138="C",0,IF(J138="D",0,IF(J138="E",OFFSET(O138,-1,0)+1,OFFSET(O138,-1,0))))))</f>
        <v>1</v>
      </c>
      <c r="P138" s="98" t="str">
        <f t="shared" ref="P138:P139" ca="1" si="138">IF(J138="A",CONCATENATE(IF(K138=0,,K138),IF(L138=0,,"."),IF(L138=0,,L138),IF(M138=0,,"."),IF(M138=0,,M138),IF(N138=0,,"."),IF(N138=0,,N138),IF(O138=0,,"."),IF(O138=0,,O138),".0"),CONCATENATE(IF(K138=0,,K138),IF(L138=0,,"."),IF(L138=0,,L138),IF(M138=0,,"."),IF(M138=0,,M138),IF(N138=0,,"."),IF(N138=0,,N138),IF(O138=0,,"."),IF(O138=0,,O138)))</f>
        <v>6.1.1</v>
      </c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</row>
    <row r="139" spans="1:30" ht="25.5">
      <c r="A139" s="204" t="s">
        <v>610</v>
      </c>
      <c r="B139" s="25" t="s">
        <v>336</v>
      </c>
      <c r="C139" s="130" t="s">
        <v>37</v>
      </c>
      <c r="D139" s="26" t="s">
        <v>339</v>
      </c>
      <c r="E139" s="132" t="s">
        <v>33</v>
      </c>
      <c r="F139" s="194">
        <v>10</v>
      </c>
      <c r="G139" s="207">
        <v>10</v>
      </c>
      <c r="H139" s="133"/>
      <c r="I139" s="133">
        <f>ROUND((F139*H139),2)</f>
        <v>0</v>
      </c>
      <c r="J139" s="100" t="s">
        <v>40</v>
      </c>
      <c r="K139" s="96">
        <f t="shared" ca="1" si="133"/>
        <v>6</v>
      </c>
      <c r="L139" s="97">
        <f t="shared" ca="1" si="134"/>
        <v>0</v>
      </c>
      <c r="M139" s="97">
        <f t="shared" ca="1" si="135"/>
        <v>0</v>
      </c>
      <c r="N139" s="97">
        <f t="shared" ca="1" si="136"/>
        <v>1</v>
      </c>
      <c r="O139" s="97">
        <f t="shared" ca="1" si="137"/>
        <v>2</v>
      </c>
      <c r="P139" s="98" t="str">
        <f t="shared" ca="1" si="138"/>
        <v>6.1.2</v>
      </c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</row>
    <row r="140" spans="1:30" ht="25.5">
      <c r="A140" s="204" t="s">
        <v>611</v>
      </c>
      <c r="B140" s="25" t="s">
        <v>134</v>
      </c>
      <c r="C140" s="130" t="s">
        <v>411</v>
      </c>
      <c r="D140" s="26" t="s">
        <v>135</v>
      </c>
      <c r="E140" s="132" t="s">
        <v>1</v>
      </c>
      <c r="F140" s="194">
        <v>75</v>
      </c>
      <c r="G140" s="207">
        <v>75</v>
      </c>
      <c r="H140" s="133"/>
      <c r="I140" s="133">
        <f>ROUND((F140*H140),2)</f>
        <v>0</v>
      </c>
      <c r="J140" s="100" t="s">
        <v>40</v>
      </c>
      <c r="K140" s="96">
        <f t="shared" ca="1" si="127"/>
        <v>6</v>
      </c>
      <c r="L140" s="97">
        <f t="shared" ca="1" si="128"/>
        <v>0</v>
      </c>
      <c r="M140" s="97">
        <f t="shared" ca="1" si="129"/>
        <v>0</v>
      </c>
      <c r="N140" s="97">
        <f t="shared" ca="1" si="130"/>
        <v>1</v>
      </c>
      <c r="O140" s="97">
        <f t="shared" ca="1" si="131"/>
        <v>3</v>
      </c>
      <c r="P140" s="98" t="str">
        <f t="shared" ca="1" si="132"/>
        <v>6.1.3</v>
      </c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</row>
    <row r="141" spans="1:30" ht="25.5">
      <c r="A141" s="204" t="s">
        <v>612</v>
      </c>
      <c r="B141" s="143" t="s">
        <v>132</v>
      </c>
      <c r="C141" s="130" t="s">
        <v>411</v>
      </c>
      <c r="D141" s="26" t="s">
        <v>133</v>
      </c>
      <c r="E141" s="132" t="s">
        <v>1</v>
      </c>
      <c r="F141" s="194">
        <v>3</v>
      </c>
      <c r="G141" s="207">
        <v>3</v>
      </c>
      <c r="H141" s="133"/>
      <c r="I141" s="133">
        <f>ROUND((F141*H141),2)</f>
        <v>0</v>
      </c>
      <c r="J141" s="100" t="s">
        <v>40</v>
      </c>
      <c r="K141" s="96">
        <f t="shared" ref="K141" ca="1" si="139">IF(J141="A",OFFSET(K141,-1,0)+1,OFFSET(K141,-1,0))</f>
        <v>6</v>
      </c>
      <c r="L141" s="97">
        <f t="shared" ref="L141" ca="1" si="140">IF(J141="A",0,IF(J141="B",OFFSET(L141,-1,0)+1,OFFSET(L141,-1,0)))</f>
        <v>0</v>
      </c>
      <c r="M141" s="97">
        <f t="shared" ref="M141" ca="1" si="141">IF(J141="A",0,IF(J141="B",0,IF(J141="C",OFFSET(M141,-1,0)+1,OFFSET(M141,-1,0))))</f>
        <v>0</v>
      </c>
      <c r="N141" s="97">
        <f t="shared" ref="N141" ca="1" si="142">IF(J141="A",0,IF(J141="B",0,IF(J141="C",0,IF(J141="D",OFFSET(N141,-1,0)+1,OFFSET(N141,-1,0)))))</f>
        <v>1</v>
      </c>
      <c r="O141" s="97">
        <f t="shared" ref="O141" ca="1" si="143">IF(J141="A",0,IF(J141="B",0,IF(J141="C",0,IF(J141="D",0,IF(J141="E",OFFSET(O141,-1,0)+1,OFFSET(O141,-1,0))))))</f>
        <v>4</v>
      </c>
      <c r="P141" s="98" t="str">
        <f t="shared" ref="P141" ca="1" si="144">IF(J141="A",CONCATENATE(IF(K141=0,,K141),IF(L141=0,,"."),IF(L141=0,,L141),IF(M141=0,,"."),IF(M141=0,,M141),IF(N141=0,,"."),IF(N141=0,,N141),IF(O141=0,,"."),IF(O141=0,,O141),".0"),CONCATENATE(IF(K141=0,,K141),IF(L141=0,,"."),IF(L141=0,,L141),IF(M141=0,,"."),IF(M141=0,,M141),IF(N141=0,,"."),IF(N141=0,,N141),IF(O141=0,,"."),IF(O141=0,,O141)))</f>
        <v>6.1.4</v>
      </c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</row>
    <row r="142" spans="1:30" ht="13.5">
      <c r="A142" s="147" t="s">
        <v>613</v>
      </c>
      <c r="B142" s="175"/>
      <c r="C142" s="175"/>
      <c r="D142" s="175" t="s">
        <v>337</v>
      </c>
      <c r="E142" s="175"/>
      <c r="F142" s="176"/>
      <c r="G142" s="176"/>
      <c r="H142" s="198"/>
      <c r="I142" s="142">
        <f>SUBTOTAL(9,I143:I144)</f>
        <v>0</v>
      </c>
      <c r="J142" s="100" t="s">
        <v>36</v>
      </c>
      <c r="K142" s="96">
        <f t="shared" ref="K142:K149" ca="1" si="145">IF(J142="A",OFFSET(K142,-1,0)+1,OFFSET(K142,-1,0))</f>
        <v>6</v>
      </c>
      <c r="L142" s="97">
        <f t="shared" ref="L142:L149" ca="1" si="146">IF(J142="A",0,IF(J142="B",OFFSET(L142,-1,0)+1,OFFSET(L142,-1,0)))</f>
        <v>0</v>
      </c>
      <c r="M142" s="97">
        <f t="shared" ref="M142:M149" ca="1" si="147">IF(J142="A",0,IF(J142="B",0,IF(J142="C",OFFSET(M142,-1,0)+1,OFFSET(M142,-1,0))))</f>
        <v>0</v>
      </c>
      <c r="N142" s="97">
        <f t="shared" ref="N142:N149" ca="1" si="148">IF(J142="A",0,IF(J142="B",0,IF(J142="C",0,IF(J142="D",OFFSET(N142,-1,0)+1,OFFSET(N142,-1,0)))))</f>
        <v>2</v>
      </c>
      <c r="O142" s="97">
        <f t="shared" ref="O142:O149" ca="1" si="149">IF(J142="A",0,IF(J142="B",0,IF(J142="C",0,IF(J142="D",0,IF(J142="E",OFFSET(O142,-1,0)+1,OFFSET(O142,-1,0))))))</f>
        <v>0</v>
      </c>
      <c r="P142" s="98" t="str">
        <f t="shared" ref="P142:P149" ca="1" si="150">IF(J142="A",CONCATENATE(IF(K142=0,,K142),IF(L142=0,,"."),IF(L142=0,,L142),IF(M142=0,,"."),IF(M142=0,,M142),IF(N142=0,,"."),IF(N142=0,,N142),IF(O142=0,,"."),IF(O142=0,,O142),".0"),CONCATENATE(IF(K142=0,,K142),IF(L142=0,,"."),IF(L142=0,,L142),IF(M142=0,,"."),IF(M142=0,,M142),IF(N142=0,,"."),IF(N142=0,,N142),IF(O142=0,,"."),IF(O142=0,,O142)))</f>
        <v>6.2</v>
      </c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</row>
    <row r="143" spans="1:30" ht="25.5">
      <c r="A143" s="204" t="s">
        <v>614</v>
      </c>
      <c r="B143" s="25">
        <v>97599</v>
      </c>
      <c r="C143" s="130" t="s">
        <v>35</v>
      </c>
      <c r="D143" s="26" t="s">
        <v>279</v>
      </c>
      <c r="E143" s="132" t="s">
        <v>33</v>
      </c>
      <c r="F143" s="194">
        <v>510</v>
      </c>
      <c r="G143" s="207">
        <v>510</v>
      </c>
      <c r="H143" s="133"/>
      <c r="I143" s="133">
        <f>ROUND((F143*H143),2)</f>
        <v>0</v>
      </c>
      <c r="J143" s="100" t="s">
        <v>40</v>
      </c>
      <c r="K143" s="96">
        <f t="shared" ca="1" si="145"/>
        <v>6</v>
      </c>
      <c r="L143" s="97">
        <f t="shared" ca="1" si="146"/>
        <v>0</v>
      </c>
      <c r="M143" s="97">
        <f t="shared" ca="1" si="147"/>
        <v>0</v>
      </c>
      <c r="N143" s="97">
        <f t="shared" ca="1" si="148"/>
        <v>2</v>
      </c>
      <c r="O143" s="97">
        <f t="shared" ca="1" si="149"/>
        <v>1</v>
      </c>
      <c r="P143" s="98" t="str">
        <f t="shared" ca="1" si="150"/>
        <v>6.2.1</v>
      </c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</row>
    <row r="144" spans="1:30" ht="25.5">
      <c r="A144" s="204" t="s">
        <v>615</v>
      </c>
      <c r="B144" s="143" t="s">
        <v>315</v>
      </c>
      <c r="C144" s="130" t="s">
        <v>37</v>
      </c>
      <c r="D144" s="26" t="s">
        <v>338</v>
      </c>
      <c r="E144" s="132" t="s">
        <v>33</v>
      </c>
      <c r="F144" s="194">
        <v>97</v>
      </c>
      <c r="G144" s="207">
        <v>97</v>
      </c>
      <c r="H144" s="133"/>
      <c r="I144" s="133">
        <f>ROUND((F144*H144),2)</f>
        <v>0</v>
      </c>
      <c r="J144" s="100" t="s">
        <v>40</v>
      </c>
      <c r="K144" s="96">
        <f t="shared" ca="1" si="145"/>
        <v>6</v>
      </c>
      <c r="L144" s="97">
        <f t="shared" ca="1" si="146"/>
        <v>0</v>
      </c>
      <c r="M144" s="97">
        <f t="shared" ca="1" si="147"/>
        <v>0</v>
      </c>
      <c r="N144" s="97">
        <f t="shared" ca="1" si="148"/>
        <v>2</v>
      </c>
      <c r="O144" s="97">
        <f t="shared" ca="1" si="149"/>
        <v>2</v>
      </c>
      <c r="P144" s="98" t="str">
        <f t="shared" ca="1" si="150"/>
        <v>6.2.2</v>
      </c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</row>
    <row r="145" spans="1:30" ht="13.5">
      <c r="A145" s="147" t="s">
        <v>616</v>
      </c>
      <c r="B145" s="175"/>
      <c r="C145" s="175"/>
      <c r="D145" s="175" t="s">
        <v>8</v>
      </c>
      <c r="E145" s="175"/>
      <c r="F145" s="176"/>
      <c r="G145" s="176"/>
      <c r="H145" s="198"/>
      <c r="I145" s="142">
        <f>SUBTOTAL(9,I146:I168)</f>
        <v>0</v>
      </c>
      <c r="J145" s="100" t="s">
        <v>36</v>
      </c>
      <c r="K145" s="96">
        <f t="shared" ca="1" si="145"/>
        <v>6</v>
      </c>
      <c r="L145" s="97">
        <f t="shared" ca="1" si="146"/>
        <v>0</v>
      </c>
      <c r="M145" s="97">
        <f t="shared" ca="1" si="147"/>
        <v>0</v>
      </c>
      <c r="N145" s="97">
        <f t="shared" ca="1" si="148"/>
        <v>3</v>
      </c>
      <c r="O145" s="97">
        <f t="shared" ca="1" si="149"/>
        <v>0</v>
      </c>
      <c r="P145" s="98" t="str">
        <f t="shared" ca="1" si="150"/>
        <v>6.3</v>
      </c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</row>
    <row r="146" spans="1:30" ht="30" customHeight="1">
      <c r="A146" s="204" t="s">
        <v>617</v>
      </c>
      <c r="B146" s="25" t="s">
        <v>165</v>
      </c>
      <c r="C146" s="130" t="s">
        <v>411</v>
      </c>
      <c r="D146" s="26" t="s">
        <v>166</v>
      </c>
      <c r="E146" s="132" t="s">
        <v>301</v>
      </c>
      <c r="F146" s="194">
        <v>14346</v>
      </c>
      <c r="G146" s="207">
        <v>14346</v>
      </c>
      <c r="H146" s="133"/>
      <c r="I146" s="133">
        <f t="shared" ref="I146:I168" si="151">ROUND((F146*H146),2)</f>
        <v>0</v>
      </c>
      <c r="J146" s="100" t="s">
        <v>40</v>
      </c>
      <c r="K146" s="96">
        <f t="shared" ca="1" si="145"/>
        <v>6</v>
      </c>
      <c r="L146" s="97">
        <f t="shared" ca="1" si="146"/>
        <v>0</v>
      </c>
      <c r="M146" s="97">
        <f t="shared" ca="1" si="147"/>
        <v>0</v>
      </c>
      <c r="N146" s="97">
        <f t="shared" ca="1" si="148"/>
        <v>3</v>
      </c>
      <c r="O146" s="97">
        <f t="shared" ca="1" si="149"/>
        <v>1</v>
      </c>
      <c r="P146" s="98" t="str">
        <f t="shared" ca="1" si="150"/>
        <v>6.3.1</v>
      </c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</row>
    <row r="147" spans="1:30" ht="25.5">
      <c r="A147" s="204" t="s">
        <v>618</v>
      </c>
      <c r="B147" s="25" t="s">
        <v>167</v>
      </c>
      <c r="C147" s="130" t="s">
        <v>411</v>
      </c>
      <c r="D147" s="26" t="s">
        <v>168</v>
      </c>
      <c r="E147" s="132" t="s">
        <v>301</v>
      </c>
      <c r="F147" s="194">
        <v>40</v>
      </c>
      <c r="G147" s="207">
        <v>40</v>
      </c>
      <c r="H147" s="133"/>
      <c r="I147" s="133">
        <f t="shared" si="151"/>
        <v>0</v>
      </c>
      <c r="J147" s="100" t="s">
        <v>40</v>
      </c>
      <c r="K147" s="96">
        <f t="shared" ca="1" si="145"/>
        <v>6</v>
      </c>
      <c r="L147" s="97">
        <f t="shared" ca="1" si="146"/>
        <v>0</v>
      </c>
      <c r="M147" s="97">
        <f t="shared" ca="1" si="147"/>
        <v>0</v>
      </c>
      <c r="N147" s="97">
        <f t="shared" ca="1" si="148"/>
        <v>3</v>
      </c>
      <c r="O147" s="97">
        <f t="shared" ca="1" si="149"/>
        <v>2</v>
      </c>
      <c r="P147" s="98" t="str">
        <f t="shared" ca="1" si="150"/>
        <v>6.3.2</v>
      </c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</row>
    <row r="148" spans="1:30" ht="25.5">
      <c r="A148" s="204" t="s">
        <v>619</v>
      </c>
      <c r="B148" s="25" t="s">
        <v>169</v>
      </c>
      <c r="C148" s="130" t="s">
        <v>411</v>
      </c>
      <c r="D148" s="26" t="s">
        <v>170</v>
      </c>
      <c r="E148" s="132" t="s">
        <v>301</v>
      </c>
      <c r="F148" s="194">
        <v>40</v>
      </c>
      <c r="G148" s="207">
        <v>40</v>
      </c>
      <c r="H148" s="133"/>
      <c r="I148" s="133">
        <f t="shared" si="151"/>
        <v>0</v>
      </c>
      <c r="J148" s="100" t="s">
        <v>40</v>
      </c>
      <c r="K148" s="96">
        <f t="shared" ca="1" si="145"/>
        <v>6</v>
      </c>
      <c r="L148" s="97">
        <f t="shared" ca="1" si="146"/>
        <v>0</v>
      </c>
      <c r="M148" s="97">
        <f t="shared" ca="1" si="147"/>
        <v>0</v>
      </c>
      <c r="N148" s="97">
        <f t="shared" ca="1" si="148"/>
        <v>3</v>
      </c>
      <c r="O148" s="97">
        <f t="shared" ca="1" si="149"/>
        <v>3</v>
      </c>
      <c r="P148" s="98" t="str">
        <f t="shared" ca="1" si="150"/>
        <v>6.3.3</v>
      </c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</row>
    <row r="149" spans="1:30" ht="25.5">
      <c r="A149" s="204" t="s">
        <v>620</v>
      </c>
      <c r="B149" s="25" t="s">
        <v>153</v>
      </c>
      <c r="C149" s="130" t="s">
        <v>411</v>
      </c>
      <c r="D149" s="26" t="s">
        <v>154</v>
      </c>
      <c r="E149" s="132" t="s">
        <v>301</v>
      </c>
      <c r="F149" s="194">
        <v>40</v>
      </c>
      <c r="G149" s="207">
        <v>40</v>
      </c>
      <c r="H149" s="133"/>
      <c r="I149" s="133">
        <f t="shared" si="151"/>
        <v>0</v>
      </c>
      <c r="J149" s="100" t="s">
        <v>40</v>
      </c>
      <c r="K149" s="96">
        <f t="shared" ca="1" si="145"/>
        <v>6</v>
      </c>
      <c r="L149" s="97">
        <f t="shared" ca="1" si="146"/>
        <v>0</v>
      </c>
      <c r="M149" s="97">
        <f t="shared" ca="1" si="147"/>
        <v>0</v>
      </c>
      <c r="N149" s="97">
        <f t="shared" ca="1" si="148"/>
        <v>3</v>
      </c>
      <c r="O149" s="97">
        <f t="shared" ca="1" si="149"/>
        <v>4</v>
      </c>
      <c r="P149" s="98" t="str">
        <f t="shared" ca="1" si="150"/>
        <v>6.3.4</v>
      </c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</row>
    <row r="150" spans="1:30" ht="25.5">
      <c r="A150" s="204" t="s">
        <v>621</v>
      </c>
      <c r="B150" s="25" t="s">
        <v>155</v>
      </c>
      <c r="C150" s="130" t="s">
        <v>411</v>
      </c>
      <c r="D150" s="26" t="s">
        <v>156</v>
      </c>
      <c r="E150" s="132" t="s">
        <v>301</v>
      </c>
      <c r="F150" s="194">
        <v>200</v>
      </c>
      <c r="G150" s="207">
        <v>200</v>
      </c>
      <c r="H150" s="133"/>
      <c r="I150" s="133">
        <f t="shared" si="151"/>
        <v>0</v>
      </c>
      <c r="J150" s="100" t="s">
        <v>40</v>
      </c>
      <c r="K150" s="96">
        <f t="shared" ca="1" si="90"/>
        <v>6</v>
      </c>
      <c r="L150" s="97">
        <f t="shared" ca="1" si="91"/>
        <v>0</v>
      </c>
      <c r="M150" s="97">
        <f t="shared" ca="1" si="92"/>
        <v>0</v>
      </c>
      <c r="N150" s="97">
        <f t="shared" ca="1" si="93"/>
        <v>3</v>
      </c>
      <c r="O150" s="97">
        <f t="shared" ca="1" si="94"/>
        <v>5</v>
      </c>
      <c r="P150" s="98" t="str">
        <f t="shared" ca="1" si="95"/>
        <v>6.3.5</v>
      </c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</row>
    <row r="151" spans="1:30" ht="25.5">
      <c r="A151" s="204" t="s">
        <v>622</v>
      </c>
      <c r="B151" s="25" t="s">
        <v>157</v>
      </c>
      <c r="C151" s="130" t="s">
        <v>411</v>
      </c>
      <c r="D151" s="26" t="s">
        <v>158</v>
      </c>
      <c r="E151" s="132" t="s">
        <v>301</v>
      </c>
      <c r="F151" s="194">
        <v>164</v>
      </c>
      <c r="G151" s="207">
        <v>164</v>
      </c>
      <c r="H151" s="133"/>
      <c r="I151" s="133">
        <f t="shared" si="151"/>
        <v>0</v>
      </c>
      <c r="J151" s="100" t="s">
        <v>40</v>
      </c>
      <c r="K151" s="96">
        <f t="shared" ca="1" si="90"/>
        <v>6</v>
      </c>
      <c r="L151" s="97">
        <f t="shared" ca="1" si="91"/>
        <v>0</v>
      </c>
      <c r="M151" s="97">
        <f t="shared" ca="1" si="92"/>
        <v>0</v>
      </c>
      <c r="N151" s="97">
        <f t="shared" ca="1" si="93"/>
        <v>3</v>
      </c>
      <c r="O151" s="97">
        <f t="shared" ca="1" si="94"/>
        <v>6</v>
      </c>
      <c r="P151" s="98" t="str">
        <f t="shared" ca="1" si="95"/>
        <v>6.3.6</v>
      </c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</row>
    <row r="152" spans="1:30" ht="25.5">
      <c r="A152" s="204" t="s">
        <v>623</v>
      </c>
      <c r="B152" s="25" t="s">
        <v>159</v>
      </c>
      <c r="C152" s="130" t="s">
        <v>411</v>
      </c>
      <c r="D152" s="26" t="s">
        <v>160</v>
      </c>
      <c r="E152" s="132" t="s">
        <v>301</v>
      </c>
      <c r="F152" s="194">
        <v>468</v>
      </c>
      <c r="G152" s="207">
        <v>468</v>
      </c>
      <c r="H152" s="133"/>
      <c r="I152" s="133">
        <f t="shared" si="151"/>
        <v>0</v>
      </c>
      <c r="J152" s="100" t="s">
        <v>40</v>
      </c>
      <c r="K152" s="96">
        <f t="shared" ca="1" si="90"/>
        <v>6</v>
      </c>
      <c r="L152" s="97">
        <f t="shared" ca="1" si="91"/>
        <v>0</v>
      </c>
      <c r="M152" s="97">
        <f t="shared" ca="1" si="92"/>
        <v>0</v>
      </c>
      <c r="N152" s="97">
        <f t="shared" ca="1" si="93"/>
        <v>3</v>
      </c>
      <c r="O152" s="97">
        <f t="shared" ca="1" si="94"/>
        <v>7</v>
      </c>
      <c r="P152" s="98" t="str">
        <f t="shared" ca="1" si="95"/>
        <v>6.3.7</v>
      </c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</row>
    <row r="153" spans="1:30" ht="25.5">
      <c r="A153" s="204" t="s">
        <v>624</v>
      </c>
      <c r="B153" s="25" t="s">
        <v>161</v>
      </c>
      <c r="C153" s="130" t="s">
        <v>411</v>
      </c>
      <c r="D153" s="26" t="s">
        <v>162</v>
      </c>
      <c r="E153" s="132" t="s">
        <v>301</v>
      </c>
      <c r="F153" s="194">
        <v>492</v>
      </c>
      <c r="G153" s="207">
        <v>492</v>
      </c>
      <c r="H153" s="133"/>
      <c r="I153" s="133">
        <f t="shared" si="151"/>
        <v>0</v>
      </c>
      <c r="J153" s="100" t="s">
        <v>40</v>
      </c>
      <c r="K153" s="96">
        <f t="shared" ca="1" si="90"/>
        <v>6</v>
      </c>
      <c r="L153" s="97">
        <f t="shared" ca="1" si="91"/>
        <v>0</v>
      </c>
      <c r="M153" s="97">
        <f t="shared" ca="1" si="92"/>
        <v>0</v>
      </c>
      <c r="N153" s="97">
        <f t="shared" ca="1" si="93"/>
        <v>3</v>
      </c>
      <c r="O153" s="97">
        <f t="shared" ca="1" si="94"/>
        <v>8</v>
      </c>
      <c r="P153" s="98" t="str">
        <f t="shared" ca="1" si="95"/>
        <v>6.3.8</v>
      </c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</row>
    <row r="154" spans="1:30" ht="25.5">
      <c r="A154" s="204" t="s">
        <v>625</v>
      </c>
      <c r="B154" s="25" t="s">
        <v>163</v>
      </c>
      <c r="C154" s="130" t="s">
        <v>411</v>
      </c>
      <c r="D154" s="26" t="s">
        <v>164</v>
      </c>
      <c r="E154" s="132" t="s">
        <v>301</v>
      </c>
      <c r="F154" s="194">
        <v>1403</v>
      </c>
      <c r="G154" s="207">
        <v>1403</v>
      </c>
      <c r="H154" s="133"/>
      <c r="I154" s="133">
        <f t="shared" si="151"/>
        <v>0</v>
      </c>
      <c r="J154" s="100" t="s">
        <v>40</v>
      </c>
      <c r="K154" s="96">
        <f t="shared" ca="1" si="90"/>
        <v>6</v>
      </c>
      <c r="L154" s="97">
        <f t="shared" ca="1" si="91"/>
        <v>0</v>
      </c>
      <c r="M154" s="97">
        <f t="shared" ca="1" si="92"/>
        <v>0</v>
      </c>
      <c r="N154" s="97">
        <f t="shared" ca="1" si="93"/>
        <v>3</v>
      </c>
      <c r="O154" s="97">
        <f t="shared" ca="1" si="94"/>
        <v>9</v>
      </c>
      <c r="P154" s="98" t="str">
        <f t="shared" ca="1" si="95"/>
        <v>6.3.9</v>
      </c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</row>
    <row r="155" spans="1:30" ht="25.5">
      <c r="A155" s="204" t="s">
        <v>626</v>
      </c>
      <c r="B155" s="25" t="s">
        <v>140</v>
      </c>
      <c r="C155" s="130" t="s">
        <v>411</v>
      </c>
      <c r="D155" s="26" t="s">
        <v>307</v>
      </c>
      <c r="E155" s="132" t="s">
        <v>301</v>
      </c>
      <c r="F155" s="194">
        <v>4782</v>
      </c>
      <c r="G155" s="207">
        <v>4782</v>
      </c>
      <c r="H155" s="133"/>
      <c r="I155" s="133">
        <f t="shared" si="151"/>
        <v>0</v>
      </c>
      <c r="J155" s="100" t="s">
        <v>40</v>
      </c>
      <c r="K155" s="96">
        <f t="shared" ca="1" si="90"/>
        <v>6</v>
      </c>
      <c r="L155" s="97">
        <f t="shared" ca="1" si="91"/>
        <v>0</v>
      </c>
      <c r="M155" s="97">
        <f t="shared" ca="1" si="92"/>
        <v>0</v>
      </c>
      <c r="N155" s="97">
        <f t="shared" ca="1" si="93"/>
        <v>3</v>
      </c>
      <c r="O155" s="97">
        <f t="shared" ca="1" si="94"/>
        <v>10</v>
      </c>
      <c r="P155" s="98" t="str">
        <f t="shared" ca="1" si="95"/>
        <v>6.3.10</v>
      </c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</row>
    <row r="156" spans="1:30" ht="13.5">
      <c r="A156" s="204" t="s">
        <v>627</v>
      </c>
      <c r="B156" s="25" t="s">
        <v>141</v>
      </c>
      <c r="C156" s="130" t="s">
        <v>411</v>
      </c>
      <c r="D156" s="26" t="s">
        <v>308</v>
      </c>
      <c r="E156" s="132" t="s">
        <v>301</v>
      </c>
      <c r="F156" s="194">
        <v>10</v>
      </c>
      <c r="G156" s="207">
        <v>10</v>
      </c>
      <c r="H156" s="133"/>
      <c r="I156" s="133">
        <f t="shared" si="151"/>
        <v>0</v>
      </c>
      <c r="J156" s="100" t="s">
        <v>40</v>
      </c>
      <c r="K156" s="96">
        <f t="shared" ca="1" si="90"/>
        <v>6</v>
      </c>
      <c r="L156" s="97">
        <f t="shared" ca="1" si="91"/>
        <v>0</v>
      </c>
      <c r="M156" s="97">
        <f t="shared" ca="1" si="92"/>
        <v>0</v>
      </c>
      <c r="N156" s="97">
        <f t="shared" ca="1" si="93"/>
        <v>3</v>
      </c>
      <c r="O156" s="97">
        <f t="shared" ca="1" si="94"/>
        <v>11</v>
      </c>
      <c r="P156" s="98" t="str">
        <f t="shared" ca="1" si="95"/>
        <v>6.3.11</v>
      </c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</row>
    <row r="157" spans="1:30" ht="13.5">
      <c r="A157" s="204" t="s">
        <v>628</v>
      </c>
      <c r="B157" s="25" t="s">
        <v>142</v>
      </c>
      <c r="C157" s="130" t="s">
        <v>411</v>
      </c>
      <c r="D157" s="26" t="s">
        <v>309</v>
      </c>
      <c r="E157" s="132" t="s">
        <v>301</v>
      </c>
      <c r="F157" s="194">
        <v>60</v>
      </c>
      <c r="G157" s="207">
        <v>60</v>
      </c>
      <c r="H157" s="133"/>
      <c r="I157" s="133">
        <f t="shared" si="151"/>
        <v>0</v>
      </c>
      <c r="J157" s="100" t="s">
        <v>40</v>
      </c>
      <c r="K157" s="96">
        <f t="shared" ca="1" si="90"/>
        <v>6</v>
      </c>
      <c r="L157" s="97">
        <f t="shared" ca="1" si="91"/>
        <v>0</v>
      </c>
      <c r="M157" s="97">
        <f t="shared" ca="1" si="92"/>
        <v>0</v>
      </c>
      <c r="N157" s="97">
        <f t="shared" ca="1" si="93"/>
        <v>3</v>
      </c>
      <c r="O157" s="97">
        <f t="shared" ca="1" si="94"/>
        <v>12</v>
      </c>
      <c r="P157" s="98" t="str">
        <f t="shared" ca="1" si="95"/>
        <v>6.3.12</v>
      </c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</row>
    <row r="158" spans="1:30" ht="13.5">
      <c r="A158" s="204" t="s">
        <v>629</v>
      </c>
      <c r="B158" s="25" t="s">
        <v>143</v>
      </c>
      <c r="C158" s="130" t="s">
        <v>411</v>
      </c>
      <c r="D158" s="26" t="s">
        <v>310</v>
      </c>
      <c r="E158" s="132" t="s">
        <v>301</v>
      </c>
      <c r="F158" s="194">
        <v>149</v>
      </c>
      <c r="G158" s="207">
        <v>149</v>
      </c>
      <c r="H158" s="133"/>
      <c r="I158" s="133">
        <f t="shared" si="151"/>
        <v>0</v>
      </c>
      <c r="J158" s="100" t="s">
        <v>40</v>
      </c>
      <c r="K158" s="96">
        <f t="shared" ca="1" si="90"/>
        <v>6</v>
      </c>
      <c r="L158" s="97">
        <f t="shared" ca="1" si="91"/>
        <v>0</v>
      </c>
      <c r="M158" s="97">
        <f t="shared" ca="1" si="92"/>
        <v>0</v>
      </c>
      <c r="N158" s="97">
        <f t="shared" ca="1" si="93"/>
        <v>3</v>
      </c>
      <c r="O158" s="97">
        <f t="shared" ca="1" si="94"/>
        <v>13</v>
      </c>
      <c r="P158" s="98" t="str">
        <f t="shared" ca="1" si="95"/>
        <v>6.3.13</v>
      </c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</row>
    <row r="159" spans="1:30" ht="13.5">
      <c r="A159" s="204" t="s">
        <v>630</v>
      </c>
      <c r="B159" s="25" t="s">
        <v>144</v>
      </c>
      <c r="C159" s="130" t="s">
        <v>411</v>
      </c>
      <c r="D159" s="26" t="s">
        <v>311</v>
      </c>
      <c r="E159" s="132" t="s">
        <v>301</v>
      </c>
      <c r="F159" s="194">
        <v>425</v>
      </c>
      <c r="G159" s="207">
        <v>425</v>
      </c>
      <c r="H159" s="133"/>
      <c r="I159" s="133">
        <f t="shared" si="151"/>
        <v>0</v>
      </c>
      <c r="J159" s="100" t="s">
        <v>40</v>
      </c>
      <c r="K159" s="96">
        <f t="shared" ref="K159:K191" ca="1" si="152">IF(J159="A",OFFSET(K159,-1,0)+1,OFFSET(K159,-1,0))</f>
        <v>6</v>
      </c>
      <c r="L159" s="97">
        <f t="shared" ref="L159:L191" ca="1" si="153">IF(J159="A",0,IF(J159="B",OFFSET(L159,-1,0)+1,OFFSET(L159,-1,0)))</f>
        <v>0</v>
      </c>
      <c r="M159" s="97">
        <f t="shared" ref="M159:M191" ca="1" si="154">IF(J159="A",0,IF(J159="B",0,IF(J159="C",OFFSET(M159,-1,0)+1,OFFSET(M159,-1,0))))</f>
        <v>0</v>
      </c>
      <c r="N159" s="97">
        <f t="shared" ref="N159:N191" ca="1" si="155">IF(J159="A",0,IF(J159="B",0,IF(J159="C",0,IF(J159="D",OFFSET(N159,-1,0)+1,OFFSET(N159,-1,0)))))</f>
        <v>3</v>
      </c>
      <c r="O159" s="97">
        <f t="shared" ref="O159:O191" ca="1" si="156">IF(J159="A",0,IF(J159="B",0,IF(J159="C",0,IF(J159="D",0,IF(J159="E",OFFSET(O159,-1,0)+1,OFFSET(O159,-1,0))))))</f>
        <v>14</v>
      </c>
      <c r="P159" s="98" t="str">
        <f t="shared" ref="P159:P191" ca="1" si="157">IF(J159="A",CONCATENATE(IF(K159=0,,K159),IF(L159=0,,"."),IF(L159=0,,L159),IF(M159=0,,"."),IF(M159=0,,M159),IF(N159=0,,"."),IF(N159=0,,N159),IF(O159=0,,"."),IF(O159=0,,O159),".0"),CONCATENATE(IF(K159=0,,K159),IF(L159=0,,"."),IF(L159=0,,L159),IF(M159=0,,"."),IF(M159=0,,M159),IF(N159=0,,"."),IF(N159=0,,N159),IF(O159=0,,"."),IF(O159=0,,O159)))</f>
        <v>6.3.14</v>
      </c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</row>
    <row r="160" spans="1:30" ht="25.5">
      <c r="A160" s="204" t="s">
        <v>631</v>
      </c>
      <c r="B160" s="25" t="s">
        <v>145</v>
      </c>
      <c r="C160" s="130" t="s">
        <v>411</v>
      </c>
      <c r="D160" s="26" t="s">
        <v>146</v>
      </c>
      <c r="E160" s="132" t="s">
        <v>301</v>
      </c>
      <c r="F160" s="194">
        <v>119</v>
      </c>
      <c r="G160" s="207">
        <v>119</v>
      </c>
      <c r="H160" s="133"/>
      <c r="I160" s="133">
        <f t="shared" si="151"/>
        <v>0</v>
      </c>
      <c r="J160" s="100" t="s">
        <v>40</v>
      </c>
      <c r="K160" s="96">
        <f t="shared" ref="K160:K164" ca="1" si="158">IF(J160="A",OFFSET(K160,-1,0)+1,OFFSET(K160,-1,0))</f>
        <v>6</v>
      </c>
      <c r="L160" s="97">
        <f t="shared" ref="L160:L164" ca="1" si="159">IF(J160="A",0,IF(J160="B",OFFSET(L160,-1,0)+1,OFFSET(L160,-1,0)))</f>
        <v>0</v>
      </c>
      <c r="M160" s="97">
        <f t="shared" ref="M160:M164" ca="1" si="160">IF(J160="A",0,IF(J160="B",0,IF(J160="C",OFFSET(M160,-1,0)+1,OFFSET(M160,-1,0))))</f>
        <v>0</v>
      </c>
      <c r="N160" s="97">
        <f t="shared" ref="N160:N164" ca="1" si="161">IF(J160="A",0,IF(J160="B",0,IF(J160="C",0,IF(J160="D",OFFSET(N160,-1,0)+1,OFFSET(N160,-1,0)))))</f>
        <v>3</v>
      </c>
      <c r="O160" s="97">
        <f t="shared" ref="O160:O164" ca="1" si="162">IF(J160="A",0,IF(J160="B",0,IF(J160="C",0,IF(J160="D",0,IF(J160="E",OFFSET(O160,-1,0)+1,OFFSET(O160,-1,0))))))</f>
        <v>15</v>
      </c>
      <c r="P160" s="98" t="str">
        <f t="shared" ref="P160:P164" ca="1" si="163">IF(J160="A",CONCATENATE(IF(K160=0,,K160),IF(L160=0,,"."),IF(L160=0,,L160),IF(M160=0,,"."),IF(M160=0,,M160),IF(N160=0,,"."),IF(N160=0,,N160),IF(O160=0,,"."),IF(O160=0,,O160),".0"),CONCATENATE(IF(K160=0,,K160),IF(L160=0,,"."),IF(L160=0,,L160),IF(M160=0,,"."),IF(M160=0,,M160),IF(N160=0,,"."),IF(N160=0,,N160),IF(O160=0,,"."),IF(O160=0,,O160)))</f>
        <v>6.3.15</v>
      </c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</row>
    <row r="161" spans="1:30" s="105" customFormat="1" ht="25.5">
      <c r="A161" s="204" t="s">
        <v>632</v>
      </c>
      <c r="B161" s="25" t="s">
        <v>147</v>
      </c>
      <c r="C161" s="130" t="s">
        <v>411</v>
      </c>
      <c r="D161" s="26" t="s">
        <v>148</v>
      </c>
      <c r="E161" s="132" t="s">
        <v>301</v>
      </c>
      <c r="F161" s="194">
        <v>204</v>
      </c>
      <c r="G161" s="207">
        <v>204</v>
      </c>
      <c r="H161" s="133"/>
      <c r="I161" s="133">
        <f t="shared" si="151"/>
        <v>0</v>
      </c>
      <c r="J161" s="100" t="s">
        <v>40</v>
      </c>
      <c r="K161" s="96">
        <f t="shared" ca="1" si="158"/>
        <v>6</v>
      </c>
      <c r="L161" s="97">
        <f t="shared" ca="1" si="159"/>
        <v>0</v>
      </c>
      <c r="M161" s="97">
        <f t="shared" ca="1" si="160"/>
        <v>0</v>
      </c>
      <c r="N161" s="97">
        <f t="shared" ca="1" si="161"/>
        <v>3</v>
      </c>
      <c r="O161" s="97">
        <f t="shared" ca="1" si="162"/>
        <v>16</v>
      </c>
      <c r="P161" s="98" t="str">
        <f t="shared" ca="1" si="163"/>
        <v>6.3.16</v>
      </c>
      <c r="Q161" s="101"/>
    </row>
    <row r="162" spans="1:30" s="105" customFormat="1" ht="25.5">
      <c r="A162" s="204" t="s">
        <v>633</v>
      </c>
      <c r="B162" s="25" t="s">
        <v>66</v>
      </c>
      <c r="C162" s="130" t="s">
        <v>411</v>
      </c>
      <c r="D162" s="26" t="s">
        <v>64</v>
      </c>
      <c r="E162" s="132" t="s">
        <v>1</v>
      </c>
      <c r="F162" s="194">
        <v>4</v>
      </c>
      <c r="G162" s="207">
        <v>4</v>
      </c>
      <c r="H162" s="133"/>
      <c r="I162" s="133">
        <f t="shared" si="151"/>
        <v>0</v>
      </c>
      <c r="J162" s="100" t="s">
        <v>40</v>
      </c>
      <c r="K162" s="96">
        <f t="shared" ca="1" si="158"/>
        <v>6</v>
      </c>
      <c r="L162" s="97">
        <f t="shared" ca="1" si="159"/>
        <v>0</v>
      </c>
      <c r="M162" s="97">
        <f t="shared" ca="1" si="160"/>
        <v>0</v>
      </c>
      <c r="N162" s="97">
        <f t="shared" ca="1" si="161"/>
        <v>3</v>
      </c>
      <c r="O162" s="97">
        <f t="shared" ca="1" si="162"/>
        <v>17</v>
      </c>
      <c r="P162" s="98" t="str">
        <f t="shared" ca="1" si="163"/>
        <v>6.3.17</v>
      </c>
      <c r="Q162" s="101"/>
    </row>
    <row r="163" spans="1:30" s="105" customFormat="1" ht="25.5">
      <c r="A163" s="204" t="s">
        <v>634</v>
      </c>
      <c r="B163" s="25" t="s">
        <v>67</v>
      </c>
      <c r="C163" s="130" t="s">
        <v>411</v>
      </c>
      <c r="D163" s="26" t="s">
        <v>65</v>
      </c>
      <c r="E163" s="132" t="s">
        <v>1</v>
      </c>
      <c r="F163" s="194">
        <v>33</v>
      </c>
      <c r="G163" s="207">
        <v>33</v>
      </c>
      <c r="H163" s="133"/>
      <c r="I163" s="133">
        <f t="shared" si="151"/>
        <v>0</v>
      </c>
      <c r="J163" s="100" t="s">
        <v>40</v>
      </c>
      <c r="K163" s="96">
        <f t="shared" ca="1" si="158"/>
        <v>6</v>
      </c>
      <c r="L163" s="97">
        <f t="shared" ca="1" si="159"/>
        <v>0</v>
      </c>
      <c r="M163" s="97">
        <f t="shared" ca="1" si="160"/>
        <v>0</v>
      </c>
      <c r="N163" s="97">
        <f t="shared" ca="1" si="161"/>
        <v>3</v>
      </c>
      <c r="O163" s="97">
        <f t="shared" ca="1" si="162"/>
        <v>18</v>
      </c>
      <c r="P163" s="98" t="str">
        <f t="shared" ca="1" si="163"/>
        <v>6.3.18</v>
      </c>
      <c r="Q163" s="101"/>
    </row>
    <row r="164" spans="1:30" s="105" customFormat="1" ht="38.25">
      <c r="A164" s="204" t="s">
        <v>635</v>
      </c>
      <c r="B164" s="25">
        <v>97891</v>
      </c>
      <c r="C164" s="130" t="s">
        <v>35</v>
      </c>
      <c r="D164" s="26" t="s">
        <v>314</v>
      </c>
      <c r="E164" s="132" t="s">
        <v>33</v>
      </c>
      <c r="F164" s="194">
        <v>16</v>
      </c>
      <c r="G164" s="207">
        <v>16</v>
      </c>
      <c r="H164" s="133"/>
      <c r="I164" s="133">
        <f t="shared" si="151"/>
        <v>0</v>
      </c>
      <c r="J164" s="100" t="s">
        <v>40</v>
      </c>
      <c r="K164" s="96">
        <f t="shared" ca="1" si="158"/>
        <v>6</v>
      </c>
      <c r="L164" s="97">
        <f t="shared" ca="1" si="159"/>
        <v>0</v>
      </c>
      <c r="M164" s="97">
        <f t="shared" ca="1" si="160"/>
        <v>0</v>
      </c>
      <c r="N164" s="97">
        <f t="shared" ca="1" si="161"/>
        <v>3</v>
      </c>
      <c r="O164" s="97">
        <f t="shared" ca="1" si="162"/>
        <v>19</v>
      </c>
      <c r="P164" s="98" t="str">
        <f t="shared" ca="1" si="163"/>
        <v>6.3.19</v>
      </c>
      <c r="Q164" s="101"/>
    </row>
    <row r="165" spans="1:30" ht="13.5">
      <c r="A165" s="204" t="s">
        <v>636</v>
      </c>
      <c r="B165" s="25" t="s">
        <v>69</v>
      </c>
      <c r="C165" s="130" t="s">
        <v>411</v>
      </c>
      <c r="D165" s="26" t="s">
        <v>175</v>
      </c>
      <c r="E165" s="132" t="s">
        <v>303</v>
      </c>
      <c r="F165" s="194">
        <v>1007</v>
      </c>
      <c r="G165" s="207">
        <v>1007</v>
      </c>
      <c r="H165" s="133"/>
      <c r="I165" s="133">
        <f t="shared" si="151"/>
        <v>0</v>
      </c>
      <c r="J165" s="100" t="s">
        <v>40</v>
      </c>
      <c r="K165" s="96">
        <f t="shared" ref="K165:K166" ca="1" si="164">IF(J165="A",OFFSET(K165,-1,0)+1,OFFSET(K165,-1,0))</f>
        <v>6</v>
      </c>
      <c r="L165" s="97">
        <f t="shared" ref="L165:L166" ca="1" si="165">IF(J165="A",0,IF(J165="B",OFFSET(L165,-1,0)+1,OFFSET(L165,-1,0)))</f>
        <v>0</v>
      </c>
      <c r="M165" s="97">
        <f t="shared" ref="M165:M166" ca="1" si="166">IF(J165="A",0,IF(J165="B",0,IF(J165="C",OFFSET(M165,-1,0)+1,OFFSET(M165,-1,0))))</f>
        <v>0</v>
      </c>
      <c r="N165" s="97">
        <f t="shared" ref="N165:N166" ca="1" si="167">IF(J165="A",0,IF(J165="B",0,IF(J165="C",0,IF(J165="D",OFFSET(N165,-1,0)+1,OFFSET(N165,-1,0)))))</f>
        <v>3</v>
      </c>
      <c r="O165" s="97">
        <f t="shared" ref="O165:O166" ca="1" si="168">IF(J165="A",0,IF(J165="B",0,IF(J165="C",0,IF(J165="D",0,IF(J165="E",OFFSET(O165,-1,0)+1,OFFSET(O165,-1,0))))))</f>
        <v>20</v>
      </c>
      <c r="P165" s="98" t="str">
        <f t="shared" ref="P165:P166" ca="1" si="169">IF(J165="A",CONCATENATE(IF(K165=0,,K165),IF(L165=0,,"."),IF(L165=0,,L165),IF(M165=0,,"."),IF(M165=0,,M165),IF(N165=0,,"."),IF(N165=0,,N165),IF(O165=0,,"."),IF(O165=0,,O165),".0"),CONCATENATE(IF(K165=0,,K165),IF(L165=0,,"."),IF(L165=0,,L165),IF(M165=0,,"."),IF(M165=0,,M165),IF(N165=0,,"."),IF(N165=0,,N165),IF(O165=0,,"."),IF(O165=0,,O165)))</f>
        <v>6.3.20</v>
      </c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</row>
    <row r="166" spans="1:30" ht="13.5">
      <c r="A166" s="204" t="s">
        <v>637</v>
      </c>
      <c r="B166" s="25" t="s">
        <v>68</v>
      </c>
      <c r="C166" s="130" t="s">
        <v>411</v>
      </c>
      <c r="D166" s="26" t="s">
        <v>176</v>
      </c>
      <c r="E166" s="132" t="s">
        <v>303</v>
      </c>
      <c r="F166" s="194">
        <v>1</v>
      </c>
      <c r="G166" s="207">
        <v>1</v>
      </c>
      <c r="H166" s="133"/>
      <c r="I166" s="133">
        <f t="shared" si="151"/>
        <v>0</v>
      </c>
      <c r="J166" s="100" t="s">
        <v>40</v>
      </c>
      <c r="K166" s="96">
        <f t="shared" ca="1" si="164"/>
        <v>6</v>
      </c>
      <c r="L166" s="97">
        <f t="shared" ca="1" si="165"/>
        <v>0</v>
      </c>
      <c r="M166" s="97">
        <f t="shared" ca="1" si="166"/>
        <v>0</v>
      </c>
      <c r="N166" s="97">
        <f t="shared" ca="1" si="167"/>
        <v>3</v>
      </c>
      <c r="O166" s="97">
        <f t="shared" ca="1" si="168"/>
        <v>21</v>
      </c>
      <c r="P166" s="98" t="str">
        <f t="shared" ca="1" si="169"/>
        <v>6.3.21</v>
      </c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</row>
    <row r="167" spans="1:30" ht="13.5">
      <c r="A167" s="204" t="s">
        <v>638</v>
      </c>
      <c r="B167" s="99" t="s">
        <v>70</v>
      </c>
      <c r="C167" s="131" t="s">
        <v>411</v>
      </c>
      <c r="D167" s="173" t="s">
        <v>177</v>
      </c>
      <c r="E167" s="190" t="s">
        <v>303</v>
      </c>
      <c r="F167" s="194">
        <v>6</v>
      </c>
      <c r="G167" s="207">
        <v>6</v>
      </c>
      <c r="H167" s="133"/>
      <c r="I167" s="133">
        <f t="shared" si="151"/>
        <v>0</v>
      </c>
      <c r="J167" s="100" t="s">
        <v>40</v>
      </c>
      <c r="K167" s="96">
        <f t="shared" ca="1" si="152"/>
        <v>6</v>
      </c>
      <c r="L167" s="97">
        <f t="shared" ca="1" si="153"/>
        <v>0</v>
      </c>
      <c r="M167" s="97">
        <f t="shared" ca="1" si="154"/>
        <v>0</v>
      </c>
      <c r="N167" s="97">
        <f t="shared" ca="1" si="155"/>
        <v>3</v>
      </c>
      <c r="O167" s="97">
        <f t="shared" ca="1" si="156"/>
        <v>22</v>
      </c>
      <c r="P167" s="98" t="str">
        <f t="shared" ca="1" si="157"/>
        <v>6.3.22</v>
      </c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</row>
    <row r="168" spans="1:30" ht="13.5">
      <c r="A168" s="204" t="s">
        <v>639</v>
      </c>
      <c r="B168" s="25" t="s">
        <v>173</v>
      </c>
      <c r="C168" s="130" t="s">
        <v>411</v>
      </c>
      <c r="D168" s="26" t="s">
        <v>174</v>
      </c>
      <c r="E168" s="132" t="s">
        <v>303</v>
      </c>
      <c r="F168" s="194">
        <v>517</v>
      </c>
      <c r="G168" s="207">
        <v>517</v>
      </c>
      <c r="H168" s="133"/>
      <c r="I168" s="133">
        <f t="shared" si="151"/>
        <v>0</v>
      </c>
      <c r="J168" s="100" t="s">
        <v>40</v>
      </c>
      <c r="K168" s="96">
        <f t="shared" ca="1" si="152"/>
        <v>6</v>
      </c>
      <c r="L168" s="97">
        <f t="shared" ca="1" si="153"/>
        <v>0</v>
      </c>
      <c r="M168" s="97">
        <f t="shared" ca="1" si="154"/>
        <v>0</v>
      </c>
      <c r="N168" s="97">
        <f t="shared" ca="1" si="155"/>
        <v>3</v>
      </c>
      <c r="O168" s="97">
        <f t="shared" ca="1" si="156"/>
        <v>23</v>
      </c>
      <c r="P168" s="98" t="str">
        <f t="shared" ca="1" si="157"/>
        <v>6.3.23</v>
      </c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</row>
    <row r="169" spans="1:30" ht="13.5">
      <c r="A169" s="147" t="s">
        <v>640</v>
      </c>
      <c r="B169" s="175"/>
      <c r="C169" s="175"/>
      <c r="D169" s="175" t="s">
        <v>396</v>
      </c>
      <c r="E169" s="175"/>
      <c r="F169" s="176"/>
      <c r="G169" s="176"/>
      <c r="H169" s="198"/>
      <c r="I169" s="142">
        <f>SUBTOTAL(9,I170:I178)</f>
        <v>0</v>
      </c>
      <c r="J169" s="114" t="s">
        <v>36</v>
      </c>
      <c r="K169" s="96">
        <f t="shared" ca="1" si="152"/>
        <v>6</v>
      </c>
      <c r="L169" s="97">
        <f t="shared" ca="1" si="153"/>
        <v>0</v>
      </c>
      <c r="M169" s="97">
        <f t="shared" ca="1" si="154"/>
        <v>0</v>
      </c>
      <c r="N169" s="97">
        <f t="shared" ca="1" si="155"/>
        <v>4</v>
      </c>
      <c r="O169" s="97">
        <f t="shared" ca="1" si="156"/>
        <v>0</v>
      </c>
      <c r="P169" s="98" t="str">
        <f t="shared" ca="1" si="157"/>
        <v>6.4</v>
      </c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</row>
    <row r="170" spans="1:30" ht="25.5">
      <c r="A170" s="204" t="s">
        <v>641</v>
      </c>
      <c r="B170" s="25" t="s">
        <v>71</v>
      </c>
      <c r="C170" s="130" t="s">
        <v>411</v>
      </c>
      <c r="D170" s="26" t="s">
        <v>184</v>
      </c>
      <c r="E170" s="132" t="s">
        <v>301</v>
      </c>
      <c r="F170" s="194">
        <v>4681</v>
      </c>
      <c r="G170" s="207">
        <v>4681</v>
      </c>
      <c r="H170" s="133"/>
      <c r="I170" s="133">
        <f t="shared" ref="I170:I178" si="170">ROUND((F170*H170),2)</f>
        <v>0</v>
      </c>
      <c r="J170" s="114" t="s">
        <v>40</v>
      </c>
      <c r="K170" s="96">
        <f t="shared" ref="K170" ca="1" si="171">IF(J170="A",OFFSET(K170,-1,0)+1,OFFSET(K170,-1,0))</f>
        <v>6</v>
      </c>
      <c r="L170" s="97">
        <f t="shared" ref="L170" ca="1" si="172">IF(J170="A",0,IF(J170="B",OFFSET(L170,-1,0)+1,OFFSET(L170,-1,0)))</f>
        <v>0</v>
      </c>
      <c r="M170" s="97">
        <f t="shared" ref="M170" ca="1" si="173">IF(J170="A",0,IF(J170="B",0,IF(J170="C",OFFSET(M170,-1,0)+1,OFFSET(M170,-1,0))))</f>
        <v>0</v>
      </c>
      <c r="N170" s="97">
        <f t="shared" ref="N170" ca="1" si="174">IF(J170="A",0,IF(J170="B",0,IF(J170="C",0,IF(J170="D",OFFSET(N170,-1,0)+1,OFFSET(N170,-1,0)))))</f>
        <v>4</v>
      </c>
      <c r="O170" s="97">
        <f t="shared" ref="O170" ca="1" si="175">IF(J170="A",0,IF(J170="B",0,IF(J170="C",0,IF(J170="D",0,IF(J170="E",OFFSET(O170,-1,0)+1,OFFSET(O170,-1,0))))))</f>
        <v>1</v>
      </c>
      <c r="P170" s="98" t="str">
        <f t="shared" ref="P170" ca="1" si="176">IF(J170="A",CONCATENATE(IF(K170=0,,K170),IF(L170=0,,"."),IF(L170=0,,L170),IF(M170=0,,"."),IF(M170=0,,M170),IF(N170=0,,"."),IF(N170=0,,N170),IF(O170=0,,"."),IF(O170=0,,O170),".0"),CONCATENATE(IF(K170=0,,K170),IF(L170=0,,"."),IF(L170=0,,L170),IF(M170=0,,"."),IF(M170=0,,M170),IF(N170=0,,"."),IF(N170=0,,N170),IF(O170=0,,"."),IF(O170=0,,O170)))</f>
        <v>6.4.1</v>
      </c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</row>
    <row r="171" spans="1:30" ht="25.5">
      <c r="A171" s="204" t="s">
        <v>642</v>
      </c>
      <c r="B171" s="25">
        <v>96973</v>
      </c>
      <c r="C171" s="130" t="s">
        <v>35</v>
      </c>
      <c r="D171" s="26" t="s">
        <v>280</v>
      </c>
      <c r="E171" s="132" t="s">
        <v>32</v>
      </c>
      <c r="F171" s="194">
        <v>204</v>
      </c>
      <c r="G171" s="207">
        <v>204</v>
      </c>
      <c r="H171" s="133"/>
      <c r="I171" s="133">
        <f t="shared" si="170"/>
        <v>0</v>
      </c>
      <c r="J171" s="114" t="s">
        <v>40</v>
      </c>
      <c r="K171" s="96">
        <f t="shared" ca="1" si="152"/>
        <v>6</v>
      </c>
      <c r="L171" s="97">
        <f t="shared" ca="1" si="153"/>
        <v>0</v>
      </c>
      <c r="M171" s="97">
        <f t="shared" ca="1" si="154"/>
        <v>0</v>
      </c>
      <c r="N171" s="97">
        <f t="shared" ca="1" si="155"/>
        <v>4</v>
      </c>
      <c r="O171" s="97">
        <f t="shared" ca="1" si="156"/>
        <v>2</v>
      </c>
      <c r="P171" s="98" t="str">
        <f t="shared" ca="1" si="157"/>
        <v>6.4.2</v>
      </c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</row>
    <row r="172" spans="1:30" ht="13.5">
      <c r="A172" s="204" t="s">
        <v>643</v>
      </c>
      <c r="B172" s="25" t="s">
        <v>138</v>
      </c>
      <c r="C172" s="130" t="s">
        <v>411</v>
      </c>
      <c r="D172" s="26" t="s">
        <v>139</v>
      </c>
      <c r="E172" s="132" t="s">
        <v>301</v>
      </c>
      <c r="F172" s="194">
        <v>94</v>
      </c>
      <c r="G172" s="207">
        <v>94</v>
      </c>
      <c r="H172" s="133"/>
      <c r="I172" s="133">
        <f t="shared" si="170"/>
        <v>0</v>
      </c>
      <c r="J172" s="114" t="s">
        <v>40</v>
      </c>
      <c r="K172" s="96">
        <f t="shared" ca="1" si="152"/>
        <v>6</v>
      </c>
      <c r="L172" s="97">
        <f t="shared" ca="1" si="153"/>
        <v>0</v>
      </c>
      <c r="M172" s="97">
        <f t="shared" ca="1" si="154"/>
        <v>0</v>
      </c>
      <c r="N172" s="97">
        <f t="shared" ca="1" si="155"/>
        <v>4</v>
      </c>
      <c r="O172" s="97">
        <f t="shared" ca="1" si="156"/>
        <v>3</v>
      </c>
      <c r="P172" s="98" t="str">
        <f t="shared" ca="1" si="157"/>
        <v>6.4.3</v>
      </c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</row>
    <row r="173" spans="1:30" ht="13.5">
      <c r="A173" s="204" t="s">
        <v>644</v>
      </c>
      <c r="B173" s="25" t="s">
        <v>185</v>
      </c>
      <c r="C173" s="130" t="s">
        <v>411</v>
      </c>
      <c r="D173" s="26" t="s">
        <v>186</v>
      </c>
      <c r="E173" s="132" t="s">
        <v>1</v>
      </c>
      <c r="F173" s="194">
        <v>34</v>
      </c>
      <c r="G173" s="207">
        <v>34</v>
      </c>
      <c r="H173" s="133"/>
      <c r="I173" s="133">
        <f t="shared" si="170"/>
        <v>0</v>
      </c>
      <c r="J173" s="114" t="s">
        <v>40</v>
      </c>
      <c r="K173" s="96">
        <f t="shared" ca="1" si="152"/>
        <v>6</v>
      </c>
      <c r="L173" s="97">
        <f t="shared" ca="1" si="153"/>
        <v>0</v>
      </c>
      <c r="M173" s="97">
        <f t="shared" ca="1" si="154"/>
        <v>0</v>
      </c>
      <c r="N173" s="97">
        <f t="shared" ca="1" si="155"/>
        <v>4</v>
      </c>
      <c r="O173" s="97">
        <f t="shared" ca="1" si="156"/>
        <v>4</v>
      </c>
      <c r="P173" s="98" t="str">
        <f t="shared" ca="1" si="157"/>
        <v>6.4.4</v>
      </c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</row>
    <row r="174" spans="1:30" ht="25.5">
      <c r="A174" s="204" t="s">
        <v>645</v>
      </c>
      <c r="B174" s="25">
        <v>96974</v>
      </c>
      <c r="C174" s="130" t="s">
        <v>35</v>
      </c>
      <c r="D174" s="26" t="s">
        <v>281</v>
      </c>
      <c r="E174" s="132" t="s">
        <v>32</v>
      </c>
      <c r="F174" s="194">
        <v>1126</v>
      </c>
      <c r="G174" s="207">
        <v>1126</v>
      </c>
      <c r="H174" s="133"/>
      <c r="I174" s="133">
        <f t="shared" si="170"/>
        <v>0</v>
      </c>
      <c r="J174" s="114" t="s">
        <v>40</v>
      </c>
      <c r="K174" s="96">
        <f t="shared" ca="1" si="152"/>
        <v>6</v>
      </c>
      <c r="L174" s="97">
        <f t="shared" ca="1" si="153"/>
        <v>0</v>
      </c>
      <c r="M174" s="97">
        <f t="shared" ca="1" si="154"/>
        <v>0</v>
      </c>
      <c r="N174" s="97">
        <f t="shared" ca="1" si="155"/>
        <v>4</v>
      </c>
      <c r="O174" s="97">
        <f t="shared" ca="1" si="156"/>
        <v>5</v>
      </c>
      <c r="P174" s="98" t="str">
        <f t="shared" ca="1" si="157"/>
        <v>6.4.5</v>
      </c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</row>
    <row r="175" spans="1:30" ht="13.5">
      <c r="A175" s="204" t="s">
        <v>646</v>
      </c>
      <c r="B175" s="25" t="s">
        <v>178</v>
      </c>
      <c r="C175" s="130" t="s">
        <v>411</v>
      </c>
      <c r="D175" s="26" t="s">
        <v>179</v>
      </c>
      <c r="E175" s="132" t="s">
        <v>1</v>
      </c>
      <c r="F175" s="194">
        <v>34</v>
      </c>
      <c r="G175" s="207">
        <v>34</v>
      </c>
      <c r="H175" s="133"/>
      <c r="I175" s="133">
        <f t="shared" si="170"/>
        <v>0</v>
      </c>
      <c r="J175" s="114" t="s">
        <v>40</v>
      </c>
      <c r="K175" s="96">
        <f t="shared" ca="1" si="152"/>
        <v>6</v>
      </c>
      <c r="L175" s="97">
        <f t="shared" ca="1" si="153"/>
        <v>0</v>
      </c>
      <c r="M175" s="97">
        <f t="shared" ca="1" si="154"/>
        <v>0</v>
      </c>
      <c r="N175" s="97">
        <f t="shared" ca="1" si="155"/>
        <v>4</v>
      </c>
      <c r="O175" s="97">
        <f t="shared" ca="1" si="156"/>
        <v>6</v>
      </c>
      <c r="P175" s="98" t="str">
        <f t="shared" ca="1" si="157"/>
        <v>6.4.6</v>
      </c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</row>
    <row r="176" spans="1:30" ht="25.5">
      <c r="A176" s="204" t="s">
        <v>647</v>
      </c>
      <c r="B176" s="25" t="s">
        <v>182</v>
      </c>
      <c r="C176" s="130" t="s">
        <v>411</v>
      </c>
      <c r="D176" s="26" t="s">
        <v>183</v>
      </c>
      <c r="E176" s="132" t="s">
        <v>1</v>
      </c>
      <c r="F176" s="194">
        <v>34</v>
      </c>
      <c r="G176" s="207">
        <v>34</v>
      </c>
      <c r="H176" s="133"/>
      <c r="I176" s="133">
        <f t="shared" si="170"/>
        <v>0</v>
      </c>
      <c r="J176" s="114" t="s">
        <v>40</v>
      </c>
      <c r="K176" s="96">
        <f t="shared" ca="1" si="152"/>
        <v>6</v>
      </c>
      <c r="L176" s="97">
        <f t="shared" ca="1" si="153"/>
        <v>0</v>
      </c>
      <c r="M176" s="97">
        <f t="shared" ca="1" si="154"/>
        <v>0</v>
      </c>
      <c r="N176" s="97">
        <f t="shared" ca="1" si="155"/>
        <v>4</v>
      </c>
      <c r="O176" s="97">
        <f t="shared" ca="1" si="156"/>
        <v>7</v>
      </c>
      <c r="P176" s="98" t="str">
        <f t="shared" ca="1" si="157"/>
        <v>6.4.7</v>
      </c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</row>
    <row r="177" spans="1:30" s="105" customFormat="1" ht="13.5">
      <c r="A177" s="204" t="s">
        <v>648</v>
      </c>
      <c r="B177" s="25" t="s">
        <v>180</v>
      </c>
      <c r="C177" s="130" t="s">
        <v>411</v>
      </c>
      <c r="D177" s="26" t="s">
        <v>181</v>
      </c>
      <c r="E177" s="132" t="s">
        <v>1</v>
      </c>
      <c r="F177" s="194">
        <v>34</v>
      </c>
      <c r="G177" s="207">
        <v>34</v>
      </c>
      <c r="H177" s="133"/>
      <c r="I177" s="133">
        <f t="shared" si="170"/>
        <v>0</v>
      </c>
      <c r="J177" s="114" t="s">
        <v>40</v>
      </c>
      <c r="K177" s="96">
        <f t="shared" ca="1" si="152"/>
        <v>6</v>
      </c>
      <c r="L177" s="97">
        <f t="shared" ca="1" si="153"/>
        <v>0</v>
      </c>
      <c r="M177" s="97">
        <f t="shared" ca="1" si="154"/>
        <v>0</v>
      </c>
      <c r="N177" s="97">
        <f t="shared" ca="1" si="155"/>
        <v>4</v>
      </c>
      <c r="O177" s="97">
        <f t="shared" ca="1" si="156"/>
        <v>8</v>
      </c>
      <c r="P177" s="98" t="str">
        <f t="shared" ca="1" si="157"/>
        <v>6.4.8</v>
      </c>
      <c r="Q177" s="101"/>
    </row>
    <row r="178" spans="1:30" s="105" customFormat="1" ht="25.5">
      <c r="A178" s="204" t="s">
        <v>649</v>
      </c>
      <c r="B178" s="25" t="s">
        <v>187</v>
      </c>
      <c r="C178" s="130" t="s">
        <v>411</v>
      </c>
      <c r="D178" s="26" t="s">
        <v>188</v>
      </c>
      <c r="E178" s="132" t="s">
        <v>1</v>
      </c>
      <c r="F178" s="194">
        <v>102</v>
      </c>
      <c r="G178" s="207">
        <v>102</v>
      </c>
      <c r="H178" s="133"/>
      <c r="I178" s="133">
        <f t="shared" si="170"/>
        <v>0</v>
      </c>
      <c r="J178" s="114" t="s">
        <v>40</v>
      </c>
      <c r="K178" s="96">
        <f t="shared" ca="1" si="152"/>
        <v>6</v>
      </c>
      <c r="L178" s="97">
        <f t="shared" ca="1" si="153"/>
        <v>0</v>
      </c>
      <c r="M178" s="97">
        <f t="shared" ca="1" si="154"/>
        <v>0</v>
      </c>
      <c r="N178" s="97">
        <f t="shared" ca="1" si="155"/>
        <v>4</v>
      </c>
      <c r="O178" s="97">
        <f t="shared" ca="1" si="156"/>
        <v>9</v>
      </c>
      <c r="P178" s="98" t="str">
        <f t="shared" ca="1" si="157"/>
        <v>6.4.9</v>
      </c>
      <c r="Q178" s="101"/>
    </row>
    <row r="179" spans="1:30" s="105" customFormat="1" ht="9.9499999999999993" customHeight="1">
      <c r="A179" s="185"/>
      <c r="B179" s="166"/>
      <c r="C179" s="93"/>
      <c r="D179" s="134"/>
      <c r="E179" s="135"/>
      <c r="F179" s="167"/>
      <c r="G179" s="167"/>
      <c r="H179" s="136"/>
      <c r="I179" s="145"/>
      <c r="J179" s="114" t="s">
        <v>40</v>
      </c>
      <c r="K179" s="96">
        <f t="shared" ref="K179:K186" ca="1" si="177">IF(J179="A",OFFSET(K179,-1,0)+1,OFFSET(K179,-1,0))</f>
        <v>6</v>
      </c>
      <c r="L179" s="97">
        <f t="shared" ref="L179:L186" ca="1" si="178">IF(J179="A",0,IF(J179="B",OFFSET(L179,-1,0)+1,OFFSET(L179,-1,0)))</f>
        <v>0</v>
      </c>
      <c r="M179" s="97">
        <f t="shared" ref="M179:M186" ca="1" si="179">IF(J179="A",0,IF(J179="B",0,IF(J179="C",OFFSET(M179,-1,0)+1,OFFSET(M179,-1,0))))</f>
        <v>0</v>
      </c>
      <c r="N179" s="97">
        <f t="shared" ref="N179:N186" ca="1" si="180">IF(J179="A",0,IF(J179="B",0,IF(J179="C",0,IF(J179="D",OFFSET(N179,-1,0)+1,OFFSET(N179,-1,0)))))</f>
        <v>4</v>
      </c>
      <c r="O179" s="97">
        <f t="shared" ref="O179:O186" ca="1" si="181">IF(J179="A",0,IF(J179="B",0,IF(J179="C",0,IF(J179="D",0,IF(J179="E",OFFSET(O179,-1,0)+1,OFFSET(O179,-1,0))))))</f>
        <v>10</v>
      </c>
      <c r="P179" s="98" t="str">
        <f t="shared" ref="P179:P186" ca="1" si="182">IF(J179="A",CONCATENATE(IF(K179=0,,K179),IF(L179=0,,"."),IF(L179=0,,L179),IF(M179=0,,"."),IF(M179=0,,M179),IF(N179=0,,"."),IF(N179=0,,N179),IF(O179=0,,"."),IF(O179=0,,O179),".0"),CONCATENATE(IF(K179=0,,K179),IF(L179=0,,"."),IF(L179=0,,L179),IF(M179=0,,"."),IF(M179=0,,M179),IF(N179=0,,"."),IF(N179=0,,N179),IF(O179=0,,"."),IF(O179=0,,O179)))</f>
        <v>6.4.10</v>
      </c>
      <c r="Q179" s="101"/>
    </row>
    <row r="180" spans="1:30" s="105" customFormat="1" ht="13.5">
      <c r="A180" s="146" t="s">
        <v>55</v>
      </c>
      <c r="B180" s="94" t="s">
        <v>269</v>
      </c>
      <c r="C180" s="94"/>
      <c r="D180" s="138"/>
      <c r="E180" s="138"/>
      <c r="F180" s="179"/>
      <c r="G180" s="179"/>
      <c r="H180" s="195"/>
      <c r="I180" s="140">
        <f>SUBTOTAL(9,I181:I247)</f>
        <v>0</v>
      </c>
      <c r="J180" s="114" t="s">
        <v>34</v>
      </c>
      <c r="K180" s="96">
        <f t="shared" ca="1" si="177"/>
        <v>7</v>
      </c>
      <c r="L180" s="97">
        <f t="shared" ca="1" si="178"/>
        <v>0</v>
      </c>
      <c r="M180" s="97">
        <f t="shared" ca="1" si="179"/>
        <v>0</v>
      </c>
      <c r="N180" s="97">
        <f t="shared" ca="1" si="180"/>
        <v>0</v>
      </c>
      <c r="O180" s="97">
        <f t="shared" ca="1" si="181"/>
        <v>0</v>
      </c>
      <c r="P180" s="98" t="str">
        <f t="shared" ca="1" si="182"/>
        <v>7.0</v>
      </c>
      <c r="Q180" s="101"/>
    </row>
    <row r="181" spans="1:30" s="105" customFormat="1" ht="13.5">
      <c r="A181" s="147" t="s">
        <v>650</v>
      </c>
      <c r="B181" s="175"/>
      <c r="C181" s="175"/>
      <c r="D181" s="175" t="s">
        <v>378</v>
      </c>
      <c r="E181" s="180"/>
      <c r="F181" s="181"/>
      <c r="G181" s="181"/>
      <c r="H181" s="201"/>
      <c r="I181" s="141">
        <f>SUBTOTAL(9,I182:I214)</f>
        <v>0</v>
      </c>
      <c r="J181" s="114" t="s">
        <v>14</v>
      </c>
      <c r="K181" s="96">
        <f t="shared" ca="1" si="177"/>
        <v>7</v>
      </c>
      <c r="L181" s="97">
        <f t="shared" ca="1" si="178"/>
        <v>1</v>
      </c>
      <c r="M181" s="97">
        <f t="shared" ca="1" si="179"/>
        <v>0</v>
      </c>
      <c r="N181" s="97">
        <f t="shared" ca="1" si="180"/>
        <v>0</v>
      </c>
      <c r="O181" s="97">
        <f t="shared" ca="1" si="181"/>
        <v>0</v>
      </c>
      <c r="P181" s="98" t="str">
        <f t="shared" ca="1" si="182"/>
        <v>7.1</v>
      </c>
      <c r="Q181" s="101"/>
    </row>
    <row r="182" spans="1:30" s="105" customFormat="1" ht="13.5">
      <c r="A182" s="147" t="s">
        <v>651</v>
      </c>
      <c r="B182" s="175"/>
      <c r="C182" s="175"/>
      <c r="D182" s="175" t="s">
        <v>39</v>
      </c>
      <c r="E182" s="180"/>
      <c r="F182" s="181"/>
      <c r="G182" s="181"/>
      <c r="H182" s="201"/>
      <c r="I182" s="141">
        <f>SUBTOTAL(9,I183:I187)</f>
        <v>0</v>
      </c>
      <c r="J182" s="114" t="s">
        <v>15</v>
      </c>
      <c r="K182" s="96">
        <f t="shared" ca="1" si="177"/>
        <v>7</v>
      </c>
      <c r="L182" s="97">
        <f t="shared" ca="1" si="178"/>
        <v>1</v>
      </c>
      <c r="M182" s="97">
        <f t="shared" ca="1" si="179"/>
        <v>1</v>
      </c>
      <c r="N182" s="97">
        <f t="shared" ca="1" si="180"/>
        <v>0</v>
      </c>
      <c r="O182" s="97">
        <f t="shared" ca="1" si="181"/>
        <v>0</v>
      </c>
      <c r="P182" s="98" t="str">
        <f t="shared" ca="1" si="182"/>
        <v>7.1.1</v>
      </c>
      <c r="Q182" s="101"/>
    </row>
    <row r="183" spans="1:30" s="105" customFormat="1" ht="13.5">
      <c r="A183" s="131" t="s">
        <v>652</v>
      </c>
      <c r="B183" s="131" t="s">
        <v>191</v>
      </c>
      <c r="C183" s="131" t="s">
        <v>411</v>
      </c>
      <c r="D183" s="26" t="s">
        <v>192</v>
      </c>
      <c r="E183" s="132" t="s">
        <v>301</v>
      </c>
      <c r="F183" s="194">
        <v>10</v>
      </c>
      <c r="G183" s="206">
        <v>10</v>
      </c>
      <c r="H183" s="133"/>
      <c r="I183" s="133">
        <f>ROUND((F183*H183),2)</f>
        <v>0</v>
      </c>
      <c r="J183" s="114" t="s">
        <v>40</v>
      </c>
      <c r="K183" s="96">
        <f t="shared" ca="1" si="177"/>
        <v>7</v>
      </c>
      <c r="L183" s="97">
        <f t="shared" ca="1" si="178"/>
        <v>1</v>
      </c>
      <c r="M183" s="97">
        <f t="shared" ca="1" si="179"/>
        <v>1</v>
      </c>
      <c r="N183" s="97">
        <f t="shared" ca="1" si="180"/>
        <v>0</v>
      </c>
      <c r="O183" s="97">
        <f t="shared" ca="1" si="181"/>
        <v>1</v>
      </c>
      <c r="P183" s="98" t="str">
        <f t="shared" ca="1" si="182"/>
        <v>7.1.1.1</v>
      </c>
      <c r="Q183" s="101"/>
    </row>
    <row r="184" spans="1:30" s="105" customFormat="1" ht="16.5" customHeight="1">
      <c r="A184" s="131" t="s">
        <v>653</v>
      </c>
      <c r="B184" s="131" t="s">
        <v>197</v>
      </c>
      <c r="C184" s="131" t="s">
        <v>411</v>
      </c>
      <c r="D184" s="26" t="s">
        <v>198</v>
      </c>
      <c r="E184" s="132" t="s">
        <v>301</v>
      </c>
      <c r="F184" s="194">
        <v>6</v>
      </c>
      <c r="G184" s="206">
        <v>6</v>
      </c>
      <c r="H184" s="133"/>
      <c r="I184" s="133">
        <f>ROUND((F184*H184),2)</f>
        <v>0</v>
      </c>
      <c r="J184" s="114" t="s">
        <v>40</v>
      </c>
      <c r="K184" s="96">
        <f t="shared" ca="1" si="177"/>
        <v>7</v>
      </c>
      <c r="L184" s="97">
        <f t="shared" ca="1" si="178"/>
        <v>1</v>
      </c>
      <c r="M184" s="97">
        <f t="shared" ca="1" si="179"/>
        <v>1</v>
      </c>
      <c r="N184" s="97">
        <f t="shared" ca="1" si="180"/>
        <v>0</v>
      </c>
      <c r="O184" s="97">
        <f t="shared" ca="1" si="181"/>
        <v>2</v>
      </c>
      <c r="P184" s="98" t="str">
        <f t="shared" ca="1" si="182"/>
        <v>7.1.1.2</v>
      </c>
      <c r="Q184" s="101"/>
    </row>
    <row r="185" spans="1:30" s="105" customFormat="1" ht="13.5">
      <c r="A185" s="131" t="s">
        <v>654</v>
      </c>
      <c r="B185" s="131" t="s">
        <v>199</v>
      </c>
      <c r="C185" s="131" t="s">
        <v>411</v>
      </c>
      <c r="D185" s="26" t="s">
        <v>200</v>
      </c>
      <c r="E185" s="132" t="s">
        <v>301</v>
      </c>
      <c r="F185" s="194">
        <v>204</v>
      </c>
      <c r="G185" s="206">
        <v>204</v>
      </c>
      <c r="H185" s="133"/>
      <c r="I185" s="133">
        <f>ROUND((F185*H185),2)</f>
        <v>0</v>
      </c>
      <c r="J185" s="114" t="s">
        <v>40</v>
      </c>
      <c r="K185" s="96">
        <f t="shared" ca="1" si="177"/>
        <v>7</v>
      </c>
      <c r="L185" s="97">
        <f t="shared" ca="1" si="178"/>
        <v>1</v>
      </c>
      <c r="M185" s="97">
        <f t="shared" ca="1" si="179"/>
        <v>1</v>
      </c>
      <c r="N185" s="97">
        <f t="shared" ca="1" si="180"/>
        <v>0</v>
      </c>
      <c r="O185" s="97">
        <f t="shared" ca="1" si="181"/>
        <v>3</v>
      </c>
      <c r="P185" s="98" t="str">
        <f t="shared" ca="1" si="182"/>
        <v>7.1.1.3</v>
      </c>
      <c r="Q185" s="101"/>
    </row>
    <row r="186" spans="1:30" ht="13.5">
      <c r="A186" s="131" t="s">
        <v>655</v>
      </c>
      <c r="B186" s="131" t="s">
        <v>201</v>
      </c>
      <c r="C186" s="131" t="s">
        <v>411</v>
      </c>
      <c r="D186" s="26" t="s">
        <v>202</v>
      </c>
      <c r="E186" s="132" t="s">
        <v>301</v>
      </c>
      <c r="F186" s="194">
        <v>4</v>
      </c>
      <c r="G186" s="206">
        <v>4</v>
      </c>
      <c r="H186" s="133"/>
      <c r="I186" s="133">
        <f>ROUND((F186*H186),2)</f>
        <v>0</v>
      </c>
      <c r="J186" s="114" t="s">
        <v>40</v>
      </c>
      <c r="K186" s="96">
        <f t="shared" ca="1" si="177"/>
        <v>7</v>
      </c>
      <c r="L186" s="97">
        <f t="shared" ca="1" si="178"/>
        <v>1</v>
      </c>
      <c r="M186" s="97">
        <f t="shared" ca="1" si="179"/>
        <v>1</v>
      </c>
      <c r="N186" s="97">
        <f t="shared" ca="1" si="180"/>
        <v>0</v>
      </c>
      <c r="O186" s="97">
        <f t="shared" ca="1" si="181"/>
        <v>4</v>
      </c>
      <c r="P186" s="98" t="str">
        <f t="shared" ca="1" si="182"/>
        <v>7.1.1.4</v>
      </c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</row>
    <row r="187" spans="1:30" s="105" customFormat="1" ht="13.5">
      <c r="A187" s="131" t="s">
        <v>656</v>
      </c>
      <c r="B187" s="131" t="s">
        <v>333</v>
      </c>
      <c r="C187" s="131" t="s">
        <v>37</v>
      </c>
      <c r="D187" s="26" t="s">
        <v>334</v>
      </c>
      <c r="E187" s="132" t="s">
        <v>271</v>
      </c>
      <c r="F187" s="194">
        <v>224</v>
      </c>
      <c r="G187" s="206">
        <v>224</v>
      </c>
      <c r="H187" s="133"/>
      <c r="I187" s="133">
        <f>ROUND((F187*H187),2)</f>
        <v>0</v>
      </c>
      <c r="J187" s="114" t="s">
        <v>40</v>
      </c>
      <c r="K187" s="96">
        <f t="shared" ca="1" si="152"/>
        <v>7</v>
      </c>
      <c r="L187" s="97">
        <f t="shared" ca="1" si="153"/>
        <v>1</v>
      </c>
      <c r="M187" s="97">
        <f t="shared" ca="1" si="154"/>
        <v>1</v>
      </c>
      <c r="N187" s="97">
        <f t="shared" ca="1" si="155"/>
        <v>0</v>
      </c>
      <c r="O187" s="97">
        <f t="shared" ca="1" si="156"/>
        <v>5</v>
      </c>
      <c r="P187" s="98" t="str">
        <f t="shared" ca="1" si="157"/>
        <v>7.1.1.5</v>
      </c>
      <c r="Q187" s="101"/>
    </row>
    <row r="188" spans="1:30" s="105" customFormat="1" ht="13.5">
      <c r="A188" s="147" t="s">
        <v>657</v>
      </c>
      <c r="B188" s="175"/>
      <c r="C188" s="175"/>
      <c r="D188" s="175" t="s">
        <v>329</v>
      </c>
      <c r="E188" s="180"/>
      <c r="F188" s="181"/>
      <c r="G188" s="181"/>
      <c r="H188" s="201"/>
      <c r="I188" s="141">
        <f>SUBTOTAL(9,I189:I197)</f>
        <v>0</v>
      </c>
      <c r="J188" s="114" t="s">
        <v>15</v>
      </c>
      <c r="K188" s="96">
        <f t="shared" ca="1" si="152"/>
        <v>7</v>
      </c>
      <c r="L188" s="97">
        <f t="shared" ca="1" si="153"/>
        <v>1</v>
      </c>
      <c r="M188" s="97">
        <f t="shared" ca="1" si="154"/>
        <v>2</v>
      </c>
      <c r="N188" s="97">
        <f t="shared" ca="1" si="155"/>
        <v>0</v>
      </c>
      <c r="O188" s="97">
        <f t="shared" ca="1" si="156"/>
        <v>0</v>
      </c>
      <c r="P188" s="98" t="str">
        <f t="shared" ca="1" si="157"/>
        <v>7.1.2</v>
      </c>
      <c r="Q188" s="101"/>
    </row>
    <row r="189" spans="1:30" s="105" customFormat="1" ht="25.5">
      <c r="A189" s="204" t="s">
        <v>658</v>
      </c>
      <c r="B189" s="25" t="s">
        <v>74</v>
      </c>
      <c r="C189" s="131" t="s">
        <v>411</v>
      </c>
      <c r="D189" s="26" t="s">
        <v>215</v>
      </c>
      <c r="E189" s="132" t="s">
        <v>1</v>
      </c>
      <c r="F189" s="194">
        <v>1</v>
      </c>
      <c r="G189" s="206">
        <v>1</v>
      </c>
      <c r="H189" s="133"/>
      <c r="I189" s="133">
        <f t="shared" ref="I189:I197" si="183">ROUND((F189*H189),2)</f>
        <v>0</v>
      </c>
      <c r="J189" s="114" t="s">
        <v>40</v>
      </c>
      <c r="K189" s="96">
        <f t="shared" ca="1" si="152"/>
        <v>7</v>
      </c>
      <c r="L189" s="97">
        <f t="shared" ca="1" si="153"/>
        <v>1</v>
      </c>
      <c r="M189" s="97">
        <f t="shared" ca="1" si="154"/>
        <v>2</v>
      </c>
      <c r="N189" s="97">
        <f t="shared" ca="1" si="155"/>
        <v>0</v>
      </c>
      <c r="O189" s="97">
        <f t="shared" ca="1" si="156"/>
        <v>1</v>
      </c>
      <c r="P189" s="98" t="str">
        <f t="shared" ca="1" si="157"/>
        <v>7.1.2.1</v>
      </c>
      <c r="Q189" s="101"/>
    </row>
    <row r="190" spans="1:30" s="105" customFormat="1" ht="25.5">
      <c r="A190" s="204" t="s">
        <v>659</v>
      </c>
      <c r="B190" s="25" t="s">
        <v>75</v>
      </c>
      <c r="C190" s="131" t="s">
        <v>411</v>
      </c>
      <c r="D190" s="26" t="s">
        <v>216</v>
      </c>
      <c r="E190" s="132" t="s">
        <v>1</v>
      </c>
      <c r="F190" s="194">
        <v>1</v>
      </c>
      <c r="G190" s="206">
        <v>1</v>
      </c>
      <c r="H190" s="133"/>
      <c r="I190" s="133">
        <f t="shared" si="183"/>
        <v>0</v>
      </c>
      <c r="J190" s="114" t="s">
        <v>40</v>
      </c>
      <c r="K190" s="96">
        <f t="shared" ca="1" si="152"/>
        <v>7</v>
      </c>
      <c r="L190" s="97">
        <f t="shared" ca="1" si="153"/>
        <v>1</v>
      </c>
      <c r="M190" s="97">
        <f t="shared" ca="1" si="154"/>
        <v>2</v>
      </c>
      <c r="N190" s="97">
        <f t="shared" ca="1" si="155"/>
        <v>0</v>
      </c>
      <c r="O190" s="97">
        <f t="shared" ca="1" si="156"/>
        <v>2</v>
      </c>
      <c r="P190" s="98" t="str">
        <f t="shared" ca="1" si="157"/>
        <v>7.1.2.2</v>
      </c>
      <c r="Q190" s="101"/>
    </row>
    <row r="191" spans="1:30" s="105" customFormat="1" ht="25.5">
      <c r="A191" s="204" t="s">
        <v>660</v>
      </c>
      <c r="B191" s="25" t="s">
        <v>213</v>
      </c>
      <c r="C191" s="131" t="s">
        <v>411</v>
      </c>
      <c r="D191" s="26" t="s">
        <v>214</v>
      </c>
      <c r="E191" s="132" t="s">
        <v>1</v>
      </c>
      <c r="F191" s="194">
        <v>2</v>
      </c>
      <c r="G191" s="206">
        <v>2</v>
      </c>
      <c r="H191" s="133"/>
      <c r="I191" s="133">
        <f t="shared" si="183"/>
        <v>0</v>
      </c>
      <c r="J191" s="114" t="s">
        <v>40</v>
      </c>
      <c r="K191" s="96">
        <f t="shared" ca="1" si="152"/>
        <v>7</v>
      </c>
      <c r="L191" s="97">
        <f t="shared" ca="1" si="153"/>
        <v>1</v>
      </c>
      <c r="M191" s="97">
        <f t="shared" ca="1" si="154"/>
        <v>2</v>
      </c>
      <c r="N191" s="97">
        <f t="shared" ca="1" si="155"/>
        <v>0</v>
      </c>
      <c r="O191" s="97">
        <f t="shared" ca="1" si="156"/>
        <v>3</v>
      </c>
      <c r="P191" s="98" t="str">
        <f t="shared" ca="1" si="157"/>
        <v>7.1.2.3</v>
      </c>
      <c r="Q191" s="101"/>
    </row>
    <row r="192" spans="1:30" ht="25.5">
      <c r="A192" s="204" t="s">
        <v>661</v>
      </c>
      <c r="B192" s="99" t="s">
        <v>72</v>
      </c>
      <c r="C192" s="131" t="s">
        <v>411</v>
      </c>
      <c r="D192" s="173" t="s">
        <v>222</v>
      </c>
      <c r="E192" s="190" t="s">
        <v>1</v>
      </c>
      <c r="F192" s="194">
        <v>2</v>
      </c>
      <c r="G192" s="206">
        <v>2</v>
      </c>
      <c r="H192" s="133"/>
      <c r="I192" s="133">
        <f t="shared" si="183"/>
        <v>0</v>
      </c>
      <c r="J192" s="114" t="s">
        <v>40</v>
      </c>
      <c r="K192" s="96">
        <f t="shared" ref="K192" ca="1" si="184">IF(J192="A",OFFSET(K192,-1,0)+1,OFFSET(K192,-1,0))</f>
        <v>7</v>
      </c>
      <c r="L192" s="97">
        <f t="shared" ref="L192" ca="1" si="185">IF(J192="A",0,IF(J192="B",OFFSET(L192,-1,0)+1,OFFSET(L192,-1,0)))</f>
        <v>1</v>
      </c>
      <c r="M192" s="97">
        <f t="shared" ref="M192" ca="1" si="186">IF(J192="A",0,IF(J192="B",0,IF(J192="C",OFFSET(M192,-1,0)+1,OFFSET(M192,-1,0))))</f>
        <v>2</v>
      </c>
      <c r="N192" s="97">
        <f t="shared" ref="N192" ca="1" si="187">IF(J192="A",0,IF(J192="B",0,IF(J192="C",0,IF(J192="D",OFFSET(N192,-1,0)+1,OFFSET(N192,-1,0)))))</f>
        <v>0</v>
      </c>
      <c r="O192" s="97">
        <f t="shared" ref="O192" ca="1" si="188">IF(J192="A",0,IF(J192="B",0,IF(J192="C",0,IF(J192="D",0,IF(J192="E",OFFSET(O192,-1,0)+1,OFFSET(O192,-1,0))))))</f>
        <v>4</v>
      </c>
      <c r="P192" s="98" t="str">
        <f t="shared" ref="P192" ca="1" si="189">IF(J192="A",CONCATENATE(IF(K192=0,,K192),IF(L192=0,,"."),IF(L192=0,,L192),IF(M192=0,,"."),IF(M192=0,,M192),IF(N192=0,,"."),IF(N192=0,,N192),IF(O192=0,,"."),IF(O192=0,,O192),".0"),CONCATENATE(IF(K192=0,,K192),IF(L192=0,,"."),IF(L192=0,,L192),IF(M192=0,,"."),IF(M192=0,,M192),IF(N192=0,,"."),IF(N192=0,,N192),IF(O192=0,,"."),IF(O192=0,,O192)))</f>
        <v>7.1.2.4</v>
      </c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</row>
    <row r="193" spans="1:30" ht="25.5">
      <c r="A193" s="204" t="s">
        <v>662</v>
      </c>
      <c r="B193" s="25" t="s">
        <v>223</v>
      </c>
      <c r="C193" s="131" t="s">
        <v>411</v>
      </c>
      <c r="D193" s="26" t="s">
        <v>224</v>
      </c>
      <c r="E193" s="132" t="s">
        <v>1</v>
      </c>
      <c r="F193" s="194">
        <v>2</v>
      </c>
      <c r="G193" s="206">
        <v>2</v>
      </c>
      <c r="H193" s="133"/>
      <c r="I193" s="133">
        <f t="shared" si="183"/>
        <v>0</v>
      </c>
      <c r="J193" s="114" t="s">
        <v>40</v>
      </c>
      <c r="K193" s="96">
        <f t="shared" ref="K193" ca="1" si="190">IF(J193="A",OFFSET(K193,-1,0)+1,OFFSET(K193,-1,0))</f>
        <v>7</v>
      </c>
      <c r="L193" s="97">
        <f t="shared" ref="L193" ca="1" si="191">IF(J193="A",0,IF(J193="B",OFFSET(L193,-1,0)+1,OFFSET(L193,-1,0)))</f>
        <v>1</v>
      </c>
      <c r="M193" s="97">
        <f t="shared" ref="M193" ca="1" si="192">IF(J193="A",0,IF(J193="B",0,IF(J193="C",OFFSET(M193,-1,0)+1,OFFSET(M193,-1,0))))</f>
        <v>2</v>
      </c>
      <c r="N193" s="97">
        <f t="shared" ref="N193" ca="1" si="193">IF(J193="A",0,IF(J193="B",0,IF(J193="C",0,IF(J193="D",OFFSET(N193,-1,0)+1,OFFSET(N193,-1,0)))))</f>
        <v>0</v>
      </c>
      <c r="O193" s="97">
        <f t="shared" ref="O193" ca="1" si="194">IF(J193="A",0,IF(J193="B",0,IF(J193="C",0,IF(J193="D",0,IF(J193="E",OFFSET(O193,-1,0)+1,OFFSET(O193,-1,0))))))</f>
        <v>5</v>
      </c>
      <c r="P193" s="98" t="str">
        <f t="shared" ref="P193" ca="1" si="195">IF(J193="A",CONCATENATE(IF(K193=0,,K193),IF(L193=0,,"."),IF(L193=0,,L193),IF(M193=0,,"."),IF(M193=0,,M193),IF(N193=0,,"."),IF(N193=0,,N193),IF(O193=0,,"."),IF(O193=0,,O193),".0"),CONCATENATE(IF(K193=0,,K193),IF(L193=0,,"."),IF(L193=0,,L193),IF(M193=0,,"."),IF(M193=0,,M193),IF(N193=0,,"."),IF(N193=0,,N193),IF(O193=0,,"."),IF(O193=0,,O193)))</f>
        <v>7.1.2.5</v>
      </c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</row>
    <row r="194" spans="1:30" s="105" customFormat="1" ht="25.5">
      <c r="A194" s="204" t="s">
        <v>663</v>
      </c>
      <c r="B194" s="25" t="s">
        <v>220</v>
      </c>
      <c r="C194" s="131" t="s">
        <v>411</v>
      </c>
      <c r="D194" s="26" t="s">
        <v>221</v>
      </c>
      <c r="E194" s="132" t="s">
        <v>1</v>
      </c>
      <c r="F194" s="194">
        <v>10</v>
      </c>
      <c r="G194" s="206">
        <v>10</v>
      </c>
      <c r="H194" s="133"/>
      <c r="I194" s="133">
        <f t="shared" si="183"/>
        <v>0</v>
      </c>
      <c r="J194" s="114" t="s">
        <v>40</v>
      </c>
      <c r="K194" s="96">
        <f t="shared" ref="K194:K203" ca="1" si="196">IF(J194="A",OFFSET(K194,-1,0)+1,OFFSET(K194,-1,0))</f>
        <v>7</v>
      </c>
      <c r="L194" s="97">
        <f t="shared" ref="L194:L203" ca="1" si="197">IF(J194="A",0,IF(J194="B",OFFSET(L194,-1,0)+1,OFFSET(L194,-1,0)))</f>
        <v>1</v>
      </c>
      <c r="M194" s="97">
        <f t="shared" ref="M194:M203" ca="1" si="198">IF(J194="A",0,IF(J194="B",0,IF(J194="C",OFFSET(M194,-1,0)+1,OFFSET(M194,-1,0))))</f>
        <v>2</v>
      </c>
      <c r="N194" s="97">
        <f t="shared" ref="N194:N203" ca="1" si="199">IF(J194="A",0,IF(J194="B",0,IF(J194="C",0,IF(J194="D",OFFSET(N194,-1,0)+1,OFFSET(N194,-1,0)))))</f>
        <v>0</v>
      </c>
      <c r="O194" s="97">
        <f t="shared" ref="O194:O203" ca="1" si="200">IF(J194="A",0,IF(J194="B",0,IF(J194="C",0,IF(J194="D",0,IF(J194="E",OFFSET(O194,-1,0)+1,OFFSET(O194,-1,0))))))</f>
        <v>6</v>
      </c>
      <c r="P194" s="98" t="str">
        <f t="shared" ref="P194:P203" ca="1" si="201">IF(J194="A",CONCATENATE(IF(K194=0,,K194),IF(L194=0,,"."),IF(L194=0,,L194),IF(M194=0,,"."),IF(M194=0,,M194),IF(N194=0,,"."),IF(N194=0,,N194),IF(O194=0,,"."),IF(O194=0,,O194),".0"),CONCATENATE(IF(K194=0,,K194),IF(L194=0,,"."),IF(L194=0,,L194),IF(M194=0,,"."),IF(M194=0,,M194),IF(N194=0,,"."),IF(N194=0,,N194),IF(O194=0,,"."),IF(O194=0,,O194)))</f>
        <v>7.1.2.6</v>
      </c>
      <c r="Q194" s="101"/>
    </row>
    <row r="195" spans="1:30" s="105" customFormat="1" ht="13.5">
      <c r="A195" s="204" t="s">
        <v>664</v>
      </c>
      <c r="B195" s="25" t="s">
        <v>76</v>
      </c>
      <c r="C195" s="131" t="s">
        <v>411</v>
      </c>
      <c r="D195" s="26" t="s">
        <v>208</v>
      </c>
      <c r="E195" s="132" t="s">
        <v>1</v>
      </c>
      <c r="F195" s="194">
        <v>1</v>
      </c>
      <c r="G195" s="206">
        <v>1</v>
      </c>
      <c r="H195" s="133"/>
      <c r="I195" s="133">
        <f t="shared" si="183"/>
        <v>0</v>
      </c>
      <c r="J195" s="114" t="s">
        <v>40</v>
      </c>
      <c r="K195" s="96">
        <f t="shared" ca="1" si="196"/>
        <v>7</v>
      </c>
      <c r="L195" s="97">
        <f t="shared" ca="1" si="197"/>
        <v>1</v>
      </c>
      <c r="M195" s="97">
        <f t="shared" ca="1" si="198"/>
        <v>2</v>
      </c>
      <c r="N195" s="97">
        <f t="shared" ca="1" si="199"/>
        <v>0</v>
      </c>
      <c r="O195" s="97">
        <f t="shared" ca="1" si="200"/>
        <v>7</v>
      </c>
      <c r="P195" s="98" t="str">
        <f t="shared" ca="1" si="201"/>
        <v>7.1.2.7</v>
      </c>
      <c r="Q195" s="101"/>
    </row>
    <row r="196" spans="1:30" s="105" customFormat="1" ht="13.5">
      <c r="A196" s="204" t="s">
        <v>665</v>
      </c>
      <c r="B196" s="25" t="s">
        <v>73</v>
      </c>
      <c r="C196" s="131" t="s">
        <v>411</v>
      </c>
      <c r="D196" s="26" t="s">
        <v>207</v>
      </c>
      <c r="E196" s="132" t="s">
        <v>1</v>
      </c>
      <c r="F196" s="194">
        <v>1</v>
      </c>
      <c r="G196" s="206">
        <v>1</v>
      </c>
      <c r="H196" s="133"/>
      <c r="I196" s="133">
        <f t="shared" si="183"/>
        <v>0</v>
      </c>
      <c r="J196" s="114" t="s">
        <v>40</v>
      </c>
      <c r="K196" s="96">
        <f t="shared" ca="1" si="196"/>
        <v>7</v>
      </c>
      <c r="L196" s="97">
        <f t="shared" ca="1" si="197"/>
        <v>1</v>
      </c>
      <c r="M196" s="97">
        <f t="shared" ca="1" si="198"/>
        <v>2</v>
      </c>
      <c r="N196" s="97">
        <f t="shared" ca="1" si="199"/>
        <v>0</v>
      </c>
      <c r="O196" s="97">
        <f t="shared" ca="1" si="200"/>
        <v>8</v>
      </c>
      <c r="P196" s="98" t="str">
        <f t="shared" ca="1" si="201"/>
        <v>7.1.2.8</v>
      </c>
      <c r="Q196" s="101"/>
    </row>
    <row r="197" spans="1:30" s="105" customFormat="1" ht="13.5">
      <c r="A197" s="204" t="s">
        <v>666</v>
      </c>
      <c r="B197" s="25" t="s">
        <v>209</v>
      </c>
      <c r="C197" s="131" t="s">
        <v>411</v>
      </c>
      <c r="D197" s="26" t="s">
        <v>210</v>
      </c>
      <c r="E197" s="132" t="s">
        <v>1</v>
      </c>
      <c r="F197" s="194">
        <v>1</v>
      </c>
      <c r="G197" s="206">
        <v>1</v>
      </c>
      <c r="H197" s="133"/>
      <c r="I197" s="133">
        <f t="shared" si="183"/>
        <v>0</v>
      </c>
      <c r="J197" s="114" t="s">
        <v>40</v>
      </c>
      <c r="K197" s="96">
        <f t="shared" ca="1" si="196"/>
        <v>7</v>
      </c>
      <c r="L197" s="97">
        <f t="shared" ca="1" si="197"/>
        <v>1</v>
      </c>
      <c r="M197" s="97">
        <f t="shared" ca="1" si="198"/>
        <v>2</v>
      </c>
      <c r="N197" s="97">
        <f t="shared" ca="1" si="199"/>
        <v>0</v>
      </c>
      <c r="O197" s="97">
        <f t="shared" ca="1" si="200"/>
        <v>9</v>
      </c>
      <c r="P197" s="98" t="str">
        <f t="shared" ca="1" si="201"/>
        <v>7.1.2.9</v>
      </c>
      <c r="Q197" s="101"/>
    </row>
    <row r="198" spans="1:30" s="105" customFormat="1" ht="13.5">
      <c r="A198" s="147" t="s">
        <v>667</v>
      </c>
      <c r="B198" s="175"/>
      <c r="C198" s="175"/>
      <c r="D198" s="175" t="s">
        <v>328</v>
      </c>
      <c r="E198" s="180"/>
      <c r="F198" s="181"/>
      <c r="G198" s="181"/>
      <c r="H198" s="201"/>
      <c r="I198" s="141">
        <f>SUBTOTAL(9,I199:I206)</f>
        <v>0</v>
      </c>
      <c r="J198" s="114" t="s">
        <v>15</v>
      </c>
      <c r="K198" s="96">
        <f t="shared" ca="1" si="196"/>
        <v>7</v>
      </c>
      <c r="L198" s="97">
        <f t="shared" ca="1" si="197"/>
        <v>1</v>
      </c>
      <c r="M198" s="97">
        <f t="shared" ca="1" si="198"/>
        <v>3</v>
      </c>
      <c r="N198" s="97">
        <f t="shared" ca="1" si="199"/>
        <v>0</v>
      </c>
      <c r="O198" s="97">
        <f t="shared" ca="1" si="200"/>
        <v>0</v>
      </c>
      <c r="P198" s="98" t="str">
        <f t="shared" ca="1" si="201"/>
        <v>7.1.3</v>
      </c>
      <c r="Q198" s="101"/>
    </row>
    <row r="199" spans="1:30" s="105" customFormat="1" ht="13.5">
      <c r="A199" s="204" t="s">
        <v>668</v>
      </c>
      <c r="B199" s="25" t="s">
        <v>211</v>
      </c>
      <c r="C199" s="131" t="s">
        <v>411</v>
      </c>
      <c r="D199" s="26" t="s">
        <v>212</v>
      </c>
      <c r="E199" s="132" t="s">
        <v>1</v>
      </c>
      <c r="F199" s="194">
        <v>98</v>
      </c>
      <c r="G199" s="206">
        <v>98</v>
      </c>
      <c r="H199" s="133"/>
      <c r="I199" s="133">
        <f t="shared" ref="I199:I206" si="202">ROUND((F199*H199),2)</f>
        <v>0</v>
      </c>
      <c r="J199" s="114" t="s">
        <v>40</v>
      </c>
      <c r="K199" s="96">
        <f t="shared" ca="1" si="196"/>
        <v>7</v>
      </c>
      <c r="L199" s="97">
        <f t="shared" ca="1" si="197"/>
        <v>1</v>
      </c>
      <c r="M199" s="97">
        <f t="shared" ca="1" si="198"/>
        <v>3</v>
      </c>
      <c r="N199" s="97">
        <f t="shared" ca="1" si="199"/>
        <v>0</v>
      </c>
      <c r="O199" s="97">
        <f t="shared" ca="1" si="200"/>
        <v>1</v>
      </c>
      <c r="P199" s="98" t="str">
        <f t="shared" ca="1" si="201"/>
        <v>7.1.3.1</v>
      </c>
      <c r="Q199" s="101"/>
    </row>
    <row r="200" spans="1:30" s="105" customFormat="1" ht="13.5">
      <c r="A200" s="204" t="s">
        <v>669</v>
      </c>
      <c r="B200" s="25" t="s">
        <v>233</v>
      </c>
      <c r="C200" s="131" t="s">
        <v>411</v>
      </c>
      <c r="D200" s="26" t="s">
        <v>234</v>
      </c>
      <c r="E200" s="132" t="s">
        <v>1</v>
      </c>
      <c r="F200" s="194">
        <v>98</v>
      </c>
      <c r="G200" s="206">
        <v>98</v>
      </c>
      <c r="H200" s="133"/>
      <c r="I200" s="133">
        <f t="shared" si="202"/>
        <v>0</v>
      </c>
      <c r="J200" s="114" t="s">
        <v>40</v>
      </c>
      <c r="K200" s="96">
        <f t="shared" ca="1" si="196"/>
        <v>7</v>
      </c>
      <c r="L200" s="97">
        <f t="shared" ca="1" si="197"/>
        <v>1</v>
      </c>
      <c r="M200" s="97">
        <f t="shared" ca="1" si="198"/>
        <v>3</v>
      </c>
      <c r="N200" s="97">
        <f t="shared" ca="1" si="199"/>
        <v>0</v>
      </c>
      <c r="O200" s="97">
        <f t="shared" ca="1" si="200"/>
        <v>2</v>
      </c>
      <c r="P200" s="98" t="str">
        <f t="shared" ca="1" si="201"/>
        <v>7.1.3.2</v>
      </c>
      <c r="Q200" s="101"/>
    </row>
    <row r="201" spans="1:30" s="105" customFormat="1" ht="13.5">
      <c r="A201" s="204" t="s">
        <v>670</v>
      </c>
      <c r="B201" s="25" t="s">
        <v>225</v>
      </c>
      <c r="C201" s="131" t="s">
        <v>411</v>
      </c>
      <c r="D201" s="26" t="s">
        <v>226</v>
      </c>
      <c r="E201" s="132" t="s">
        <v>1</v>
      </c>
      <c r="F201" s="194">
        <v>51</v>
      </c>
      <c r="G201" s="206">
        <v>51</v>
      </c>
      <c r="H201" s="133"/>
      <c r="I201" s="133">
        <f t="shared" si="202"/>
        <v>0</v>
      </c>
      <c r="J201" s="114" t="s">
        <v>40</v>
      </c>
      <c r="K201" s="96">
        <f t="shared" ca="1" si="196"/>
        <v>7</v>
      </c>
      <c r="L201" s="97">
        <f t="shared" ca="1" si="197"/>
        <v>1</v>
      </c>
      <c r="M201" s="97">
        <f t="shared" ca="1" si="198"/>
        <v>3</v>
      </c>
      <c r="N201" s="97">
        <f t="shared" ca="1" si="199"/>
        <v>0</v>
      </c>
      <c r="O201" s="97">
        <f t="shared" ca="1" si="200"/>
        <v>3</v>
      </c>
      <c r="P201" s="98" t="str">
        <f t="shared" ca="1" si="201"/>
        <v>7.1.3.3</v>
      </c>
      <c r="Q201" s="101"/>
    </row>
    <row r="202" spans="1:30" ht="13.5">
      <c r="A202" s="204" t="s">
        <v>671</v>
      </c>
      <c r="B202" s="25" t="s">
        <v>229</v>
      </c>
      <c r="C202" s="131" t="s">
        <v>411</v>
      </c>
      <c r="D202" s="26" t="s">
        <v>230</v>
      </c>
      <c r="E202" s="132" t="s">
        <v>1</v>
      </c>
      <c r="F202" s="194">
        <v>98</v>
      </c>
      <c r="G202" s="206">
        <v>98</v>
      </c>
      <c r="H202" s="133"/>
      <c r="I202" s="133">
        <f t="shared" si="202"/>
        <v>0</v>
      </c>
      <c r="J202" s="114" t="s">
        <v>40</v>
      </c>
      <c r="K202" s="96">
        <f t="shared" ca="1" si="196"/>
        <v>7</v>
      </c>
      <c r="L202" s="97">
        <f t="shared" ca="1" si="197"/>
        <v>1</v>
      </c>
      <c r="M202" s="97">
        <f t="shared" ca="1" si="198"/>
        <v>3</v>
      </c>
      <c r="N202" s="97">
        <f t="shared" ca="1" si="199"/>
        <v>0</v>
      </c>
      <c r="O202" s="97">
        <f t="shared" ca="1" si="200"/>
        <v>4</v>
      </c>
      <c r="P202" s="98" t="str">
        <f t="shared" ca="1" si="201"/>
        <v>7.1.3.4</v>
      </c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</row>
    <row r="203" spans="1:30" s="105" customFormat="1" ht="13.5">
      <c r="A203" s="204" t="s">
        <v>672</v>
      </c>
      <c r="B203" s="25" t="s">
        <v>231</v>
      </c>
      <c r="C203" s="131" t="s">
        <v>411</v>
      </c>
      <c r="D203" s="26" t="s">
        <v>232</v>
      </c>
      <c r="E203" s="132" t="s">
        <v>1</v>
      </c>
      <c r="F203" s="194">
        <v>98</v>
      </c>
      <c r="G203" s="206">
        <v>98</v>
      </c>
      <c r="H203" s="133"/>
      <c r="I203" s="133">
        <f t="shared" si="202"/>
        <v>0</v>
      </c>
      <c r="J203" s="114" t="s">
        <v>40</v>
      </c>
      <c r="K203" s="96">
        <f t="shared" ca="1" si="196"/>
        <v>7</v>
      </c>
      <c r="L203" s="97">
        <f t="shared" ca="1" si="197"/>
        <v>1</v>
      </c>
      <c r="M203" s="97">
        <f t="shared" ca="1" si="198"/>
        <v>3</v>
      </c>
      <c r="N203" s="97">
        <f t="shared" ca="1" si="199"/>
        <v>0</v>
      </c>
      <c r="O203" s="97">
        <f t="shared" ca="1" si="200"/>
        <v>5</v>
      </c>
      <c r="P203" s="98" t="str">
        <f t="shared" ca="1" si="201"/>
        <v>7.1.3.5</v>
      </c>
      <c r="Q203" s="101"/>
    </row>
    <row r="204" spans="1:30" s="105" customFormat="1" ht="13.5">
      <c r="A204" s="204" t="s">
        <v>673</v>
      </c>
      <c r="B204" s="25" t="s">
        <v>227</v>
      </c>
      <c r="C204" s="131" t="s">
        <v>411</v>
      </c>
      <c r="D204" s="26" t="s">
        <v>228</v>
      </c>
      <c r="E204" s="132" t="s">
        <v>301</v>
      </c>
      <c r="F204" s="194">
        <v>2940</v>
      </c>
      <c r="G204" s="206">
        <v>2940</v>
      </c>
      <c r="H204" s="133"/>
      <c r="I204" s="133">
        <f t="shared" si="202"/>
        <v>0</v>
      </c>
      <c r="J204" s="114" t="s">
        <v>40</v>
      </c>
      <c r="K204" s="96">
        <f t="shared" ref="K204" ca="1" si="203">IF(J204="A",OFFSET(K204,-1,0)+1,OFFSET(K204,-1,0))</f>
        <v>7</v>
      </c>
      <c r="L204" s="97">
        <f t="shared" ref="L204" ca="1" si="204">IF(J204="A",0,IF(J204="B",OFFSET(L204,-1,0)+1,OFFSET(L204,-1,0)))</f>
        <v>1</v>
      </c>
      <c r="M204" s="97">
        <f t="shared" ref="M204" ca="1" si="205">IF(J204="A",0,IF(J204="B",0,IF(J204="C",OFFSET(M204,-1,0)+1,OFFSET(M204,-1,0))))</f>
        <v>3</v>
      </c>
      <c r="N204" s="97">
        <f t="shared" ref="N204" ca="1" si="206">IF(J204="A",0,IF(J204="B",0,IF(J204="C",0,IF(J204="D",OFFSET(N204,-1,0)+1,OFFSET(N204,-1,0)))))</f>
        <v>0</v>
      </c>
      <c r="O204" s="97">
        <f t="shared" ref="O204" ca="1" si="207">IF(J204="A",0,IF(J204="B",0,IF(J204="C",0,IF(J204="D",0,IF(J204="E",OFFSET(O204,-1,0)+1,OFFSET(O204,-1,0))))))</f>
        <v>6</v>
      </c>
      <c r="P204" s="98" t="str">
        <f t="shared" ref="P204" ca="1" si="208">IF(J204="A",CONCATENATE(IF(K204=0,,K204),IF(L204=0,,"."),IF(L204=0,,L204),IF(M204=0,,"."),IF(M204=0,,M204),IF(N204=0,,"."),IF(N204=0,,N204),IF(O204=0,,"."),IF(O204=0,,O204),".0"),CONCATENATE(IF(K204=0,,K204),IF(L204=0,,"."),IF(L204=0,,L204),IF(M204=0,,"."),IF(M204=0,,M204),IF(N204=0,,"."),IF(N204=0,,N204),IF(O204=0,,"."),IF(O204=0,,O204)))</f>
        <v>7.1.3.6</v>
      </c>
      <c r="Q204" s="101"/>
    </row>
    <row r="205" spans="1:30" s="105" customFormat="1" ht="13.5">
      <c r="A205" s="204" t="s">
        <v>674</v>
      </c>
      <c r="B205" s="25" t="s">
        <v>235</v>
      </c>
      <c r="C205" s="131" t="s">
        <v>411</v>
      </c>
      <c r="D205" s="26" t="s">
        <v>236</v>
      </c>
      <c r="E205" s="132" t="s">
        <v>1</v>
      </c>
      <c r="F205" s="194">
        <v>98</v>
      </c>
      <c r="G205" s="206">
        <v>98</v>
      </c>
      <c r="H205" s="133"/>
      <c r="I205" s="133">
        <f t="shared" si="202"/>
        <v>0</v>
      </c>
      <c r="J205" s="114" t="s">
        <v>40</v>
      </c>
      <c r="K205" s="96">
        <f t="shared" ref="K205:K206" ca="1" si="209">IF(J205="A",OFFSET(K205,-1,0)+1,OFFSET(K205,-1,0))</f>
        <v>7</v>
      </c>
      <c r="L205" s="97">
        <f t="shared" ref="L205:L206" ca="1" si="210">IF(J205="A",0,IF(J205="B",OFFSET(L205,-1,0)+1,OFFSET(L205,-1,0)))</f>
        <v>1</v>
      </c>
      <c r="M205" s="97">
        <f t="shared" ref="M205:M206" ca="1" si="211">IF(J205="A",0,IF(J205="B",0,IF(J205="C",OFFSET(M205,-1,0)+1,OFFSET(M205,-1,0))))</f>
        <v>3</v>
      </c>
      <c r="N205" s="97">
        <f t="shared" ref="N205:N206" ca="1" si="212">IF(J205="A",0,IF(J205="B",0,IF(J205="C",0,IF(J205="D",OFFSET(N205,-1,0)+1,OFFSET(N205,-1,0)))))</f>
        <v>0</v>
      </c>
      <c r="O205" s="97">
        <f t="shared" ref="O205:O206" ca="1" si="213">IF(J205="A",0,IF(J205="B",0,IF(J205="C",0,IF(J205="D",0,IF(J205="E",OFFSET(O205,-1,0)+1,OFFSET(O205,-1,0))))))</f>
        <v>7</v>
      </c>
      <c r="P205" s="98" t="str">
        <f t="shared" ref="P205:P206" ca="1" si="214">IF(J205="A",CONCATENATE(IF(K205=0,,K205),IF(L205=0,,"."),IF(L205=0,,L205),IF(M205=0,,"."),IF(M205=0,,M205),IF(N205=0,,"."),IF(N205=0,,N205),IF(O205=0,,"."),IF(O205=0,,O205),".0"),CONCATENATE(IF(K205=0,,K205),IF(L205=0,,"."),IF(L205=0,,L205),IF(M205=0,,"."),IF(M205=0,,M205),IF(N205=0,,"."),IF(N205=0,,N205),IF(O205=0,,"."),IF(O205=0,,O205)))</f>
        <v>7.1.3.7</v>
      </c>
      <c r="Q205" s="101"/>
    </row>
    <row r="206" spans="1:30" s="105" customFormat="1" ht="25.5">
      <c r="A206" s="204" t="s">
        <v>675</v>
      </c>
      <c r="B206" s="25" t="s">
        <v>237</v>
      </c>
      <c r="C206" s="131" t="s">
        <v>411</v>
      </c>
      <c r="D206" s="26" t="s">
        <v>238</v>
      </c>
      <c r="E206" s="132" t="s">
        <v>1</v>
      </c>
      <c r="F206" s="194">
        <v>1</v>
      </c>
      <c r="G206" s="206">
        <v>1</v>
      </c>
      <c r="H206" s="133"/>
      <c r="I206" s="133">
        <f t="shared" si="202"/>
        <v>0</v>
      </c>
      <c r="J206" s="114" t="s">
        <v>40</v>
      </c>
      <c r="K206" s="96">
        <f t="shared" ca="1" si="209"/>
        <v>7</v>
      </c>
      <c r="L206" s="97">
        <f t="shared" ca="1" si="210"/>
        <v>1</v>
      </c>
      <c r="M206" s="97">
        <f t="shared" ca="1" si="211"/>
        <v>3</v>
      </c>
      <c r="N206" s="97">
        <f t="shared" ca="1" si="212"/>
        <v>0</v>
      </c>
      <c r="O206" s="97">
        <f t="shared" ca="1" si="213"/>
        <v>8</v>
      </c>
      <c r="P206" s="98" t="str">
        <f t="shared" ca="1" si="214"/>
        <v>7.1.3.8</v>
      </c>
      <c r="Q206" s="101"/>
    </row>
    <row r="207" spans="1:30" s="105" customFormat="1" ht="13.5">
      <c r="A207" s="147" t="s">
        <v>676</v>
      </c>
      <c r="B207" s="175"/>
      <c r="C207" s="175"/>
      <c r="D207" s="175" t="s">
        <v>316</v>
      </c>
      <c r="E207" s="180"/>
      <c r="F207" s="181"/>
      <c r="G207" s="181"/>
      <c r="H207" s="201"/>
      <c r="I207" s="141">
        <f>SUBTOTAL(9,I208:I214)</f>
        <v>0</v>
      </c>
      <c r="J207" s="114" t="s">
        <v>15</v>
      </c>
      <c r="K207" s="96">
        <f t="shared" ref="K207:K214" ca="1" si="215">IF(J207="A",OFFSET(K207,-1,0)+1,OFFSET(K207,-1,0))</f>
        <v>7</v>
      </c>
      <c r="L207" s="97">
        <f t="shared" ref="L207:L214" ca="1" si="216">IF(J207="A",0,IF(J207="B",OFFSET(L207,-1,0)+1,OFFSET(L207,-1,0)))</f>
        <v>1</v>
      </c>
      <c r="M207" s="97">
        <f t="shared" ref="M207:M214" ca="1" si="217">IF(J207="A",0,IF(J207="B",0,IF(J207="C",OFFSET(M207,-1,0)+1,OFFSET(M207,-1,0))))</f>
        <v>4</v>
      </c>
      <c r="N207" s="97">
        <f t="shared" ref="N207:N214" ca="1" si="218">IF(J207="A",0,IF(J207="B",0,IF(J207="C",0,IF(J207="D",OFFSET(N207,-1,0)+1,OFFSET(N207,-1,0)))))</f>
        <v>0</v>
      </c>
      <c r="O207" s="97">
        <f t="shared" ref="O207:O214" ca="1" si="219">IF(J207="A",0,IF(J207="B",0,IF(J207="C",0,IF(J207="D",0,IF(J207="E",OFFSET(O207,-1,0)+1,OFFSET(O207,-1,0))))))</f>
        <v>0</v>
      </c>
      <c r="P207" s="98" t="str">
        <f t="shared" ref="P207:P214" ca="1" si="220">IF(J207="A",CONCATENATE(IF(K207=0,,K207),IF(L207=0,,"."),IF(L207=0,,L207),IF(M207=0,,"."),IF(M207=0,,M207),IF(N207=0,,"."),IF(N207=0,,N207),IF(O207=0,,"."),IF(O207=0,,O207),".0"),CONCATENATE(IF(K207=0,,K207),IF(L207=0,,"."),IF(L207=0,,L207),IF(M207=0,,"."),IF(M207=0,,M207),IF(N207=0,,"."),IF(N207=0,,N207),IF(O207=0,,"."),IF(O207=0,,O207)))</f>
        <v>7.1.4</v>
      </c>
      <c r="Q207" s="101"/>
    </row>
    <row r="208" spans="1:30" s="105" customFormat="1" ht="13.5">
      <c r="A208" s="204" t="s">
        <v>677</v>
      </c>
      <c r="B208" s="25" t="s">
        <v>258</v>
      </c>
      <c r="C208" s="131" t="s">
        <v>411</v>
      </c>
      <c r="D208" s="26" t="s">
        <v>47</v>
      </c>
      <c r="E208" s="132" t="s">
        <v>3</v>
      </c>
      <c r="F208" s="194">
        <v>340</v>
      </c>
      <c r="G208" s="206">
        <v>340</v>
      </c>
      <c r="H208" s="133"/>
      <c r="I208" s="133">
        <f t="shared" ref="I208:I214" si="221">ROUND((F208*H208),2)</f>
        <v>0</v>
      </c>
      <c r="J208" s="114" t="s">
        <v>40</v>
      </c>
      <c r="K208" s="96">
        <f t="shared" ca="1" si="215"/>
        <v>7</v>
      </c>
      <c r="L208" s="97">
        <f t="shared" ca="1" si="216"/>
        <v>1</v>
      </c>
      <c r="M208" s="97">
        <f t="shared" ca="1" si="217"/>
        <v>4</v>
      </c>
      <c r="N208" s="97">
        <f t="shared" ca="1" si="218"/>
        <v>0</v>
      </c>
      <c r="O208" s="97">
        <f t="shared" ca="1" si="219"/>
        <v>1</v>
      </c>
      <c r="P208" s="98" t="str">
        <f t="shared" ca="1" si="220"/>
        <v>7.1.4.1</v>
      </c>
      <c r="Q208" s="101"/>
    </row>
    <row r="209" spans="1:30" s="105" customFormat="1" ht="13.5">
      <c r="A209" s="204" t="s">
        <v>678</v>
      </c>
      <c r="B209" s="25" t="s">
        <v>259</v>
      </c>
      <c r="C209" s="131" t="s">
        <v>411</v>
      </c>
      <c r="D209" s="26" t="s">
        <v>46</v>
      </c>
      <c r="E209" s="132" t="s">
        <v>305</v>
      </c>
      <c r="F209" s="194">
        <v>144</v>
      </c>
      <c r="G209" s="206">
        <v>144</v>
      </c>
      <c r="H209" s="133"/>
      <c r="I209" s="133">
        <f t="shared" si="221"/>
        <v>0</v>
      </c>
      <c r="J209" s="114" t="s">
        <v>40</v>
      </c>
      <c r="K209" s="96">
        <f t="shared" ca="1" si="215"/>
        <v>7</v>
      </c>
      <c r="L209" s="97">
        <f t="shared" ca="1" si="216"/>
        <v>1</v>
      </c>
      <c r="M209" s="97">
        <f t="shared" ca="1" si="217"/>
        <v>4</v>
      </c>
      <c r="N209" s="97">
        <f t="shared" ca="1" si="218"/>
        <v>0</v>
      </c>
      <c r="O209" s="97">
        <f t="shared" ca="1" si="219"/>
        <v>2</v>
      </c>
      <c r="P209" s="98" t="str">
        <f t="shared" ca="1" si="220"/>
        <v>7.1.4.2</v>
      </c>
      <c r="Q209" s="101"/>
    </row>
    <row r="210" spans="1:30" s="105" customFormat="1" ht="13.5">
      <c r="A210" s="204" t="s">
        <v>679</v>
      </c>
      <c r="B210" s="25" t="s">
        <v>260</v>
      </c>
      <c r="C210" s="131" t="s">
        <v>411</v>
      </c>
      <c r="D210" s="26" t="s">
        <v>45</v>
      </c>
      <c r="E210" s="132" t="s">
        <v>305</v>
      </c>
      <c r="F210" s="194">
        <v>300</v>
      </c>
      <c r="G210" s="206">
        <v>300</v>
      </c>
      <c r="H210" s="133"/>
      <c r="I210" s="133">
        <f t="shared" si="221"/>
        <v>0</v>
      </c>
      <c r="J210" s="114" t="s">
        <v>40</v>
      </c>
      <c r="K210" s="96">
        <f t="shared" ca="1" si="215"/>
        <v>7</v>
      </c>
      <c r="L210" s="97">
        <f t="shared" ca="1" si="216"/>
        <v>1</v>
      </c>
      <c r="M210" s="97">
        <f t="shared" ca="1" si="217"/>
        <v>4</v>
      </c>
      <c r="N210" s="97">
        <f t="shared" ca="1" si="218"/>
        <v>0</v>
      </c>
      <c r="O210" s="97">
        <f t="shared" ca="1" si="219"/>
        <v>3</v>
      </c>
      <c r="P210" s="98" t="str">
        <f t="shared" ca="1" si="220"/>
        <v>7.1.4.3</v>
      </c>
      <c r="Q210" s="101"/>
    </row>
    <row r="211" spans="1:30" s="105" customFormat="1" ht="13.5">
      <c r="A211" s="204" t="s">
        <v>680</v>
      </c>
      <c r="B211" s="25" t="s">
        <v>250</v>
      </c>
      <c r="C211" s="131" t="s">
        <v>411</v>
      </c>
      <c r="D211" s="26" t="s">
        <v>251</v>
      </c>
      <c r="E211" s="132" t="s">
        <v>1</v>
      </c>
      <c r="F211" s="194">
        <v>1</v>
      </c>
      <c r="G211" s="206">
        <v>1</v>
      </c>
      <c r="H211" s="133"/>
      <c r="I211" s="133">
        <f t="shared" si="221"/>
        <v>0</v>
      </c>
      <c r="J211" s="114" t="s">
        <v>40</v>
      </c>
      <c r="K211" s="96">
        <f t="shared" ca="1" si="215"/>
        <v>7</v>
      </c>
      <c r="L211" s="97">
        <f t="shared" ca="1" si="216"/>
        <v>1</v>
      </c>
      <c r="M211" s="97">
        <f t="shared" ca="1" si="217"/>
        <v>4</v>
      </c>
      <c r="N211" s="97">
        <f t="shared" ca="1" si="218"/>
        <v>0</v>
      </c>
      <c r="O211" s="97">
        <f t="shared" ca="1" si="219"/>
        <v>4</v>
      </c>
      <c r="P211" s="98" t="str">
        <f t="shared" ca="1" si="220"/>
        <v>7.1.4.4</v>
      </c>
      <c r="Q211" s="101"/>
    </row>
    <row r="212" spans="1:30" s="105" customFormat="1" ht="13.5">
      <c r="A212" s="204" t="s">
        <v>681</v>
      </c>
      <c r="B212" s="25" t="s">
        <v>256</v>
      </c>
      <c r="C212" s="131" t="s">
        <v>411</v>
      </c>
      <c r="D212" s="26" t="s">
        <v>257</v>
      </c>
      <c r="E212" s="132" t="s">
        <v>1</v>
      </c>
      <c r="F212" s="194">
        <v>48</v>
      </c>
      <c r="G212" s="206">
        <v>48</v>
      </c>
      <c r="H212" s="133"/>
      <c r="I212" s="133">
        <f t="shared" si="221"/>
        <v>0</v>
      </c>
      <c r="J212" s="114" t="s">
        <v>40</v>
      </c>
      <c r="K212" s="96">
        <f t="shared" ca="1" si="215"/>
        <v>7</v>
      </c>
      <c r="L212" s="97">
        <f t="shared" ca="1" si="216"/>
        <v>1</v>
      </c>
      <c r="M212" s="97">
        <f t="shared" ca="1" si="217"/>
        <v>4</v>
      </c>
      <c r="N212" s="97">
        <f t="shared" ca="1" si="218"/>
        <v>0</v>
      </c>
      <c r="O212" s="97">
        <f t="shared" ca="1" si="219"/>
        <v>5</v>
      </c>
      <c r="P212" s="98" t="str">
        <f t="shared" ca="1" si="220"/>
        <v>7.1.4.5</v>
      </c>
      <c r="Q212" s="101"/>
    </row>
    <row r="213" spans="1:30" s="105" customFormat="1" ht="13.5">
      <c r="A213" s="204" t="s">
        <v>682</v>
      </c>
      <c r="B213" s="99" t="s">
        <v>254</v>
      </c>
      <c r="C213" s="131" t="s">
        <v>411</v>
      </c>
      <c r="D213" s="173" t="s">
        <v>255</v>
      </c>
      <c r="E213" s="190" t="s">
        <v>1</v>
      </c>
      <c r="F213" s="194">
        <v>52</v>
      </c>
      <c r="G213" s="206">
        <v>52</v>
      </c>
      <c r="H213" s="133"/>
      <c r="I213" s="133">
        <f t="shared" si="221"/>
        <v>0</v>
      </c>
      <c r="J213" s="114" t="s">
        <v>40</v>
      </c>
      <c r="K213" s="96">
        <f t="shared" ca="1" si="215"/>
        <v>7</v>
      </c>
      <c r="L213" s="97">
        <f t="shared" ca="1" si="216"/>
        <v>1</v>
      </c>
      <c r="M213" s="97">
        <f t="shared" ca="1" si="217"/>
        <v>4</v>
      </c>
      <c r="N213" s="97">
        <f t="shared" ca="1" si="218"/>
        <v>0</v>
      </c>
      <c r="O213" s="97">
        <f t="shared" ca="1" si="219"/>
        <v>6</v>
      </c>
      <c r="P213" s="98" t="str">
        <f t="shared" ca="1" si="220"/>
        <v>7.1.4.6</v>
      </c>
      <c r="Q213" s="101"/>
    </row>
    <row r="214" spans="1:30" s="105" customFormat="1" ht="13.5">
      <c r="A214" s="204" t="s">
        <v>683</v>
      </c>
      <c r="B214" s="25" t="s">
        <v>252</v>
      </c>
      <c r="C214" s="131" t="s">
        <v>411</v>
      </c>
      <c r="D214" s="26" t="s">
        <v>253</v>
      </c>
      <c r="E214" s="132" t="s">
        <v>1</v>
      </c>
      <c r="F214" s="194">
        <v>70</v>
      </c>
      <c r="G214" s="206">
        <v>70</v>
      </c>
      <c r="H214" s="133"/>
      <c r="I214" s="133">
        <f t="shared" si="221"/>
        <v>0</v>
      </c>
      <c r="J214" s="114" t="s">
        <v>40</v>
      </c>
      <c r="K214" s="96">
        <f t="shared" ca="1" si="215"/>
        <v>7</v>
      </c>
      <c r="L214" s="97">
        <f t="shared" ca="1" si="216"/>
        <v>1</v>
      </c>
      <c r="M214" s="97">
        <f t="shared" ca="1" si="217"/>
        <v>4</v>
      </c>
      <c r="N214" s="97">
        <f t="shared" ca="1" si="218"/>
        <v>0</v>
      </c>
      <c r="O214" s="97">
        <f t="shared" ca="1" si="219"/>
        <v>7</v>
      </c>
      <c r="P214" s="98" t="str">
        <f t="shared" ca="1" si="220"/>
        <v>7.1.4.7</v>
      </c>
      <c r="Q214" s="101"/>
    </row>
    <row r="215" spans="1:30" ht="9.9499999999999993" customHeight="1">
      <c r="A215" s="148" t="s">
        <v>464</v>
      </c>
      <c r="B215" s="93"/>
      <c r="C215" s="93"/>
      <c r="D215" s="134"/>
      <c r="E215" s="182"/>
      <c r="F215" s="168"/>
      <c r="G215" s="168"/>
      <c r="H215" s="196"/>
      <c r="I215" s="145"/>
      <c r="J215" s="114" t="s">
        <v>40</v>
      </c>
      <c r="K215" s="96">
        <f t="shared" ref="K215:K250" ca="1" si="222">IF(J215="A",OFFSET(K215,-1,0)+1,OFFSET(K215,-1,0))</f>
        <v>7</v>
      </c>
      <c r="L215" s="97">
        <f t="shared" ref="L215:L250" ca="1" si="223">IF(J215="A",0,IF(J215="B",OFFSET(L215,-1,0)+1,OFFSET(L215,-1,0)))</f>
        <v>1</v>
      </c>
      <c r="M215" s="97">
        <f t="shared" ref="M215:M250" ca="1" si="224">IF(J215="A",0,IF(J215="B",0,IF(J215="C",OFFSET(M215,-1,0)+1,OFFSET(M215,-1,0))))</f>
        <v>4</v>
      </c>
      <c r="N215" s="97">
        <f t="shared" ref="N215:N250" ca="1" si="225">IF(J215="A",0,IF(J215="B",0,IF(J215="C",0,IF(J215="D",OFFSET(N215,-1,0)+1,OFFSET(N215,-1,0)))))</f>
        <v>0</v>
      </c>
      <c r="O215" s="97">
        <f t="shared" ref="O215:O250" ca="1" si="226">IF(J215="A",0,IF(J215="B",0,IF(J215="C",0,IF(J215="D",0,IF(J215="E",OFFSET(O215,-1,0)+1,OFFSET(O215,-1,0))))))</f>
        <v>8</v>
      </c>
      <c r="P215" s="98" t="str">
        <f t="shared" ref="P215:P250" ca="1" si="227">IF(J215="A",CONCATENATE(IF(K215=0,,K215),IF(L215=0,,"."),IF(L215=0,,L215),IF(M215=0,,"."),IF(M215=0,,M215),IF(N215=0,,"."),IF(N215=0,,N215),IF(O215=0,,"."),IF(O215=0,,O215),".0"),CONCATENATE(IF(K215=0,,K215),IF(L215=0,,"."),IF(L215=0,,L215),IF(M215=0,,"."),IF(M215=0,,M215),IF(N215=0,,"."),IF(N215=0,,N215),IF(O215=0,,"."),IF(O215=0,,O215)))</f>
        <v>7.1.4.8</v>
      </c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</row>
    <row r="216" spans="1:30" s="105" customFormat="1" ht="13.5">
      <c r="A216" s="147" t="s">
        <v>684</v>
      </c>
      <c r="B216" s="175"/>
      <c r="C216" s="175"/>
      <c r="D216" s="175" t="s">
        <v>474</v>
      </c>
      <c r="E216" s="180"/>
      <c r="F216" s="181"/>
      <c r="G216" s="181"/>
      <c r="H216" s="201"/>
      <c r="I216" s="141">
        <f>SUBTOTAL(9,I217:I240)</f>
        <v>0</v>
      </c>
      <c r="J216" s="114" t="s">
        <v>14</v>
      </c>
      <c r="K216" s="96">
        <f t="shared" ca="1" si="222"/>
        <v>7</v>
      </c>
      <c r="L216" s="97">
        <f t="shared" ca="1" si="223"/>
        <v>2</v>
      </c>
      <c r="M216" s="97">
        <f t="shared" ca="1" si="224"/>
        <v>0</v>
      </c>
      <c r="N216" s="97">
        <f t="shared" ca="1" si="225"/>
        <v>0</v>
      </c>
      <c r="O216" s="97">
        <f t="shared" ca="1" si="226"/>
        <v>0</v>
      </c>
      <c r="P216" s="98" t="str">
        <f t="shared" ca="1" si="227"/>
        <v>7.2</v>
      </c>
      <c r="Q216" s="101"/>
    </row>
    <row r="217" spans="1:30" s="105" customFormat="1" ht="13.5">
      <c r="A217" s="147" t="s">
        <v>685</v>
      </c>
      <c r="B217" s="175"/>
      <c r="C217" s="175"/>
      <c r="D217" s="175" t="s">
        <v>39</v>
      </c>
      <c r="E217" s="180"/>
      <c r="F217" s="181"/>
      <c r="G217" s="181"/>
      <c r="H217" s="201"/>
      <c r="I217" s="141">
        <f>SUBTOTAL(9,I218:I227)</f>
        <v>0</v>
      </c>
      <c r="J217" s="114" t="s">
        <v>15</v>
      </c>
      <c r="K217" s="96">
        <f t="shared" ca="1" si="222"/>
        <v>7</v>
      </c>
      <c r="L217" s="97">
        <f t="shared" ca="1" si="223"/>
        <v>2</v>
      </c>
      <c r="M217" s="97">
        <f t="shared" ca="1" si="224"/>
        <v>1</v>
      </c>
      <c r="N217" s="97">
        <f t="shared" ca="1" si="225"/>
        <v>0</v>
      </c>
      <c r="O217" s="97">
        <f t="shared" ca="1" si="226"/>
        <v>0</v>
      </c>
      <c r="P217" s="98" t="str">
        <f t="shared" ca="1" si="227"/>
        <v>7.2.1</v>
      </c>
      <c r="Q217" s="101"/>
    </row>
    <row r="218" spans="1:30" s="105" customFormat="1" ht="13.5">
      <c r="A218" s="131" t="s">
        <v>686</v>
      </c>
      <c r="B218" s="131" t="s">
        <v>189</v>
      </c>
      <c r="C218" s="131" t="s">
        <v>411</v>
      </c>
      <c r="D218" s="26" t="s">
        <v>190</v>
      </c>
      <c r="E218" s="132" t="s">
        <v>301</v>
      </c>
      <c r="F218" s="194">
        <v>10</v>
      </c>
      <c r="G218" s="206">
        <v>10</v>
      </c>
      <c r="H218" s="133"/>
      <c r="I218" s="133">
        <f t="shared" ref="I218:I227" si="228">ROUND((F218*H218),2)</f>
        <v>0</v>
      </c>
      <c r="J218" s="114" t="s">
        <v>40</v>
      </c>
      <c r="K218" s="96">
        <f t="shared" ca="1" si="222"/>
        <v>7</v>
      </c>
      <c r="L218" s="97">
        <f t="shared" ca="1" si="223"/>
        <v>2</v>
      </c>
      <c r="M218" s="97">
        <f t="shared" ca="1" si="224"/>
        <v>1</v>
      </c>
      <c r="N218" s="97">
        <f t="shared" ca="1" si="225"/>
        <v>0</v>
      </c>
      <c r="O218" s="97">
        <f t="shared" ca="1" si="226"/>
        <v>1</v>
      </c>
      <c r="P218" s="98" t="str">
        <f t="shared" ca="1" si="227"/>
        <v>7.2.1.1</v>
      </c>
      <c r="Q218" s="101"/>
    </row>
    <row r="219" spans="1:30" s="105" customFormat="1" ht="16.5" customHeight="1">
      <c r="A219" s="131" t="s">
        <v>687</v>
      </c>
      <c r="B219" s="131" t="s">
        <v>191</v>
      </c>
      <c r="C219" s="131" t="s">
        <v>411</v>
      </c>
      <c r="D219" s="26" t="s">
        <v>192</v>
      </c>
      <c r="E219" s="132" t="s">
        <v>301</v>
      </c>
      <c r="F219" s="194">
        <v>3754.93</v>
      </c>
      <c r="G219" s="206">
        <v>3754.93</v>
      </c>
      <c r="H219" s="133"/>
      <c r="I219" s="133">
        <f t="shared" si="228"/>
        <v>0</v>
      </c>
      <c r="J219" s="114" t="s">
        <v>40</v>
      </c>
      <c r="K219" s="96">
        <f t="shared" ca="1" si="222"/>
        <v>7</v>
      </c>
      <c r="L219" s="97">
        <f t="shared" ca="1" si="223"/>
        <v>2</v>
      </c>
      <c r="M219" s="97">
        <f t="shared" ca="1" si="224"/>
        <v>1</v>
      </c>
      <c r="N219" s="97">
        <f t="shared" ca="1" si="225"/>
        <v>0</v>
      </c>
      <c r="O219" s="97">
        <f t="shared" ca="1" si="226"/>
        <v>2</v>
      </c>
      <c r="P219" s="98" t="str">
        <f t="shared" ca="1" si="227"/>
        <v>7.2.1.2</v>
      </c>
      <c r="Q219" s="101"/>
    </row>
    <row r="220" spans="1:30" s="105" customFormat="1" ht="13.5">
      <c r="A220" s="131" t="s">
        <v>688</v>
      </c>
      <c r="B220" s="131" t="s">
        <v>193</v>
      </c>
      <c r="C220" s="131" t="s">
        <v>411</v>
      </c>
      <c r="D220" s="26" t="s">
        <v>194</v>
      </c>
      <c r="E220" s="132" t="s">
        <v>301</v>
      </c>
      <c r="F220" s="194">
        <v>1185.98</v>
      </c>
      <c r="G220" s="206">
        <v>1185.98</v>
      </c>
      <c r="H220" s="133"/>
      <c r="I220" s="133">
        <f t="shared" si="228"/>
        <v>0</v>
      </c>
      <c r="J220" s="114" t="s">
        <v>40</v>
      </c>
      <c r="K220" s="96">
        <f t="shared" ca="1" si="222"/>
        <v>7</v>
      </c>
      <c r="L220" s="97">
        <f t="shared" ca="1" si="223"/>
        <v>2</v>
      </c>
      <c r="M220" s="97">
        <f t="shared" ca="1" si="224"/>
        <v>1</v>
      </c>
      <c r="N220" s="97">
        <f t="shared" ca="1" si="225"/>
        <v>0</v>
      </c>
      <c r="O220" s="97">
        <f t="shared" ca="1" si="226"/>
        <v>3</v>
      </c>
      <c r="P220" s="98" t="str">
        <f t="shared" ca="1" si="227"/>
        <v>7.2.1.3</v>
      </c>
      <c r="Q220" s="101"/>
    </row>
    <row r="221" spans="1:30" ht="13.5">
      <c r="A221" s="131" t="s">
        <v>689</v>
      </c>
      <c r="B221" s="131" t="s">
        <v>195</v>
      </c>
      <c r="C221" s="131" t="s">
        <v>411</v>
      </c>
      <c r="D221" s="26" t="s">
        <v>196</v>
      </c>
      <c r="E221" s="132" t="s">
        <v>301</v>
      </c>
      <c r="F221" s="194">
        <v>838.7</v>
      </c>
      <c r="G221" s="206">
        <v>838.7</v>
      </c>
      <c r="H221" s="133"/>
      <c r="I221" s="133">
        <f t="shared" si="228"/>
        <v>0</v>
      </c>
      <c r="J221" s="114" t="s">
        <v>40</v>
      </c>
      <c r="K221" s="96">
        <f t="shared" ca="1" si="222"/>
        <v>7</v>
      </c>
      <c r="L221" s="97">
        <f t="shared" ca="1" si="223"/>
        <v>2</v>
      </c>
      <c r="M221" s="97">
        <f t="shared" ca="1" si="224"/>
        <v>1</v>
      </c>
      <c r="N221" s="97">
        <f t="shared" ca="1" si="225"/>
        <v>0</v>
      </c>
      <c r="O221" s="97">
        <f t="shared" ca="1" si="226"/>
        <v>4</v>
      </c>
      <c r="P221" s="98" t="str">
        <f t="shared" ca="1" si="227"/>
        <v>7.2.1.4</v>
      </c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</row>
    <row r="222" spans="1:30" s="105" customFormat="1" ht="13.5">
      <c r="A222" s="131" t="s">
        <v>690</v>
      </c>
      <c r="B222" s="131" t="s">
        <v>197</v>
      </c>
      <c r="C222" s="131" t="s">
        <v>411</v>
      </c>
      <c r="D222" s="26" t="s">
        <v>198</v>
      </c>
      <c r="E222" s="132" t="s">
        <v>301</v>
      </c>
      <c r="F222" s="194">
        <v>724.93</v>
      </c>
      <c r="G222" s="206">
        <v>724.93</v>
      </c>
      <c r="H222" s="133"/>
      <c r="I222" s="133">
        <f t="shared" si="228"/>
        <v>0</v>
      </c>
      <c r="J222" s="114" t="s">
        <v>40</v>
      </c>
      <c r="K222" s="96">
        <f t="shared" ca="1" si="222"/>
        <v>7</v>
      </c>
      <c r="L222" s="97">
        <f t="shared" ca="1" si="223"/>
        <v>2</v>
      </c>
      <c r="M222" s="97">
        <f t="shared" ca="1" si="224"/>
        <v>1</v>
      </c>
      <c r="N222" s="97">
        <f t="shared" ca="1" si="225"/>
        <v>0</v>
      </c>
      <c r="O222" s="97">
        <f t="shared" ca="1" si="226"/>
        <v>5</v>
      </c>
      <c r="P222" s="98" t="str">
        <f t="shared" ca="1" si="227"/>
        <v>7.2.1.5</v>
      </c>
      <c r="Q222" s="101"/>
    </row>
    <row r="223" spans="1:30" s="105" customFormat="1" ht="13.5">
      <c r="A223" s="131" t="s">
        <v>691</v>
      </c>
      <c r="B223" s="131" t="s">
        <v>199</v>
      </c>
      <c r="C223" s="131" t="s">
        <v>411</v>
      </c>
      <c r="D223" s="26" t="s">
        <v>200</v>
      </c>
      <c r="E223" s="132" t="s">
        <v>301</v>
      </c>
      <c r="F223" s="194">
        <v>499</v>
      </c>
      <c r="G223" s="206">
        <v>499</v>
      </c>
      <c r="H223" s="133"/>
      <c r="I223" s="133">
        <f t="shared" si="228"/>
        <v>0</v>
      </c>
      <c r="J223" s="114" t="s">
        <v>40</v>
      </c>
      <c r="K223" s="96">
        <f t="shared" ref="K223:K227" ca="1" si="229">IF(J223="A",OFFSET(K223,-1,0)+1,OFFSET(K223,-1,0))</f>
        <v>7</v>
      </c>
      <c r="L223" s="97">
        <f t="shared" ref="L223:L227" ca="1" si="230">IF(J223="A",0,IF(J223="B",OFFSET(L223,-1,0)+1,OFFSET(L223,-1,0)))</f>
        <v>2</v>
      </c>
      <c r="M223" s="97">
        <f t="shared" ref="M223:M227" ca="1" si="231">IF(J223="A",0,IF(J223="B",0,IF(J223="C",OFFSET(M223,-1,0)+1,OFFSET(M223,-1,0))))</f>
        <v>1</v>
      </c>
      <c r="N223" s="97">
        <f t="shared" ref="N223:N227" ca="1" si="232">IF(J223="A",0,IF(J223="B",0,IF(J223="C",0,IF(J223="D",OFFSET(N223,-1,0)+1,OFFSET(N223,-1,0)))))</f>
        <v>0</v>
      </c>
      <c r="O223" s="97">
        <f t="shared" ref="O223:O227" ca="1" si="233">IF(J223="A",0,IF(J223="B",0,IF(J223="C",0,IF(J223="D",0,IF(J223="E",OFFSET(O223,-1,0)+1,OFFSET(O223,-1,0))))))</f>
        <v>6</v>
      </c>
      <c r="P223" s="98" t="str">
        <f t="shared" ref="P223:P227" ca="1" si="234">IF(J223="A",CONCATENATE(IF(K223=0,,K223),IF(L223=0,,"."),IF(L223=0,,L223),IF(M223=0,,"."),IF(M223=0,,M223),IF(N223=0,,"."),IF(N223=0,,N223),IF(O223=0,,"."),IF(O223=0,,O223),".0"),CONCATENATE(IF(K223=0,,K223),IF(L223=0,,"."),IF(L223=0,,L223),IF(M223=0,,"."),IF(M223=0,,M223),IF(N223=0,,"."),IF(N223=0,,N223),IF(O223=0,,"."),IF(O223=0,,O223)))</f>
        <v>7.2.1.6</v>
      </c>
      <c r="Q223" s="101"/>
    </row>
    <row r="224" spans="1:30" s="105" customFormat="1" ht="16.5" customHeight="1">
      <c r="A224" s="131" t="s">
        <v>692</v>
      </c>
      <c r="B224" s="131" t="s">
        <v>201</v>
      </c>
      <c r="C224" s="131" t="s">
        <v>411</v>
      </c>
      <c r="D224" s="26" t="s">
        <v>202</v>
      </c>
      <c r="E224" s="132" t="s">
        <v>301</v>
      </c>
      <c r="F224" s="194">
        <v>233.78</v>
      </c>
      <c r="G224" s="206">
        <v>233.78</v>
      </c>
      <c r="H224" s="133"/>
      <c r="I224" s="133">
        <f t="shared" si="228"/>
        <v>0</v>
      </c>
      <c r="J224" s="114" t="s">
        <v>40</v>
      </c>
      <c r="K224" s="96">
        <f t="shared" ca="1" si="229"/>
        <v>7</v>
      </c>
      <c r="L224" s="97">
        <f t="shared" ca="1" si="230"/>
        <v>2</v>
      </c>
      <c r="M224" s="97">
        <f t="shared" ca="1" si="231"/>
        <v>1</v>
      </c>
      <c r="N224" s="97">
        <f t="shared" ca="1" si="232"/>
        <v>0</v>
      </c>
      <c r="O224" s="97">
        <f t="shared" ca="1" si="233"/>
        <v>7</v>
      </c>
      <c r="P224" s="98" t="str">
        <f t="shared" ca="1" si="234"/>
        <v>7.2.1.7</v>
      </c>
      <c r="Q224" s="101"/>
    </row>
    <row r="225" spans="1:30" s="105" customFormat="1" ht="13.5">
      <c r="A225" s="131" t="s">
        <v>693</v>
      </c>
      <c r="B225" s="131" t="s">
        <v>203</v>
      </c>
      <c r="C225" s="131" t="s">
        <v>411</v>
      </c>
      <c r="D225" s="26" t="s">
        <v>204</v>
      </c>
      <c r="E225" s="132" t="s">
        <v>301</v>
      </c>
      <c r="F225" s="194">
        <v>159.05000000000001</v>
      </c>
      <c r="G225" s="206">
        <v>159.05000000000001</v>
      </c>
      <c r="H225" s="133"/>
      <c r="I225" s="133">
        <f t="shared" si="228"/>
        <v>0</v>
      </c>
      <c r="J225" s="114" t="s">
        <v>40</v>
      </c>
      <c r="K225" s="96">
        <f t="shared" ca="1" si="229"/>
        <v>7</v>
      </c>
      <c r="L225" s="97">
        <f t="shared" ca="1" si="230"/>
        <v>2</v>
      </c>
      <c r="M225" s="97">
        <f t="shared" ca="1" si="231"/>
        <v>1</v>
      </c>
      <c r="N225" s="97">
        <f t="shared" ca="1" si="232"/>
        <v>0</v>
      </c>
      <c r="O225" s="97">
        <f t="shared" ca="1" si="233"/>
        <v>8</v>
      </c>
      <c r="P225" s="98" t="str">
        <f t="shared" ca="1" si="234"/>
        <v>7.2.1.8</v>
      </c>
      <c r="Q225" s="101"/>
    </row>
    <row r="226" spans="1:30" ht="13.5">
      <c r="A226" s="131" t="s">
        <v>694</v>
      </c>
      <c r="B226" s="131" t="s">
        <v>205</v>
      </c>
      <c r="C226" s="131" t="s">
        <v>411</v>
      </c>
      <c r="D226" s="26" t="s">
        <v>206</v>
      </c>
      <c r="E226" s="132" t="s">
        <v>301</v>
      </c>
      <c r="F226" s="194">
        <v>570.95000000000005</v>
      </c>
      <c r="G226" s="206">
        <v>570.95000000000016</v>
      </c>
      <c r="H226" s="133"/>
      <c r="I226" s="133">
        <f t="shared" si="228"/>
        <v>0</v>
      </c>
      <c r="J226" s="114" t="s">
        <v>40</v>
      </c>
      <c r="K226" s="96">
        <f t="shared" ca="1" si="229"/>
        <v>7</v>
      </c>
      <c r="L226" s="97">
        <f t="shared" ca="1" si="230"/>
        <v>2</v>
      </c>
      <c r="M226" s="97">
        <f t="shared" ca="1" si="231"/>
        <v>1</v>
      </c>
      <c r="N226" s="97">
        <f t="shared" ca="1" si="232"/>
        <v>0</v>
      </c>
      <c r="O226" s="97">
        <f t="shared" ca="1" si="233"/>
        <v>9</v>
      </c>
      <c r="P226" s="98" t="str">
        <f t="shared" ca="1" si="234"/>
        <v>7.2.1.9</v>
      </c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</row>
    <row r="227" spans="1:30" s="105" customFormat="1" ht="13.5">
      <c r="A227" s="131" t="s">
        <v>695</v>
      </c>
      <c r="B227" s="131" t="s">
        <v>333</v>
      </c>
      <c r="C227" s="131" t="s">
        <v>37</v>
      </c>
      <c r="D227" s="26" t="s">
        <v>334</v>
      </c>
      <c r="E227" s="132" t="s">
        <v>271</v>
      </c>
      <c r="F227" s="194">
        <v>7977.32</v>
      </c>
      <c r="G227" s="206">
        <v>7977.32</v>
      </c>
      <c r="H227" s="133"/>
      <c r="I227" s="133">
        <f t="shared" si="228"/>
        <v>0</v>
      </c>
      <c r="J227" s="114" t="s">
        <v>40</v>
      </c>
      <c r="K227" s="96">
        <f t="shared" ca="1" si="229"/>
        <v>7</v>
      </c>
      <c r="L227" s="97">
        <f t="shared" ca="1" si="230"/>
        <v>2</v>
      </c>
      <c r="M227" s="97">
        <f t="shared" ca="1" si="231"/>
        <v>1</v>
      </c>
      <c r="N227" s="97">
        <f t="shared" ca="1" si="232"/>
        <v>0</v>
      </c>
      <c r="O227" s="97">
        <f t="shared" ca="1" si="233"/>
        <v>10</v>
      </c>
      <c r="P227" s="98" t="str">
        <f t="shared" ca="1" si="234"/>
        <v>7.2.1.10</v>
      </c>
      <c r="Q227" s="101"/>
    </row>
    <row r="228" spans="1:30" s="105" customFormat="1" ht="13.5">
      <c r="A228" s="147" t="s">
        <v>696</v>
      </c>
      <c r="B228" s="175"/>
      <c r="C228" s="175"/>
      <c r="D228" s="175" t="s">
        <v>329</v>
      </c>
      <c r="E228" s="180"/>
      <c r="F228" s="181"/>
      <c r="G228" s="181"/>
      <c r="H228" s="201"/>
      <c r="I228" s="141">
        <f>SUBTOTAL(9,I229:I240)</f>
        <v>0</v>
      </c>
      <c r="J228" s="114" t="s">
        <v>15</v>
      </c>
      <c r="K228" s="96">
        <f t="shared" ca="1" si="222"/>
        <v>7</v>
      </c>
      <c r="L228" s="97">
        <f t="shared" ca="1" si="223"/>
        <v>2</v>
      </c>
      <c r="M228" s="97">
        <f t="shared" ca="1" si="224"/>
        <v>2</v>
      </c>
      <c r="N228" s="97">
        <f t="shared" ca="1" si="225"/>
        <v>0</v>
      </c>
      <c r="O228" s="97">
        <f t="shared" ca="1" si="226"/>
        <v>0</v>
      </c>
      <c r="P228" s="98" t="str">
        <f t="shared" ca="1" si="227"/>
        <v>7.2.2</v>
      </c>
      <c r="Q228" s="101"/>
    </row>
    <row r="229" spans="1:30" s="105" customFormat="1" ht="25.5">
      <c r="A229" s="204" t="s">
        <v>697</v>
      </c>
      <c r="B229" s="25" t="s">
        <v>475</v>
      </c>
      <c r="C229" s="131" t="s">
        <v>37</v>
      </c>
      <c r="D229" s="26" t="s">
        <v>476</v>
      </c>
      <c r="E229" s="132" t="s">
        <v>270</v>
      </c>
      <c r="F229" s="194">
        <v>1</v>
      </c>
      <c r="G229" s="206">
        <v>1</v>
      </c>
      <c r="H229" s="133"/>
      <c r="I229" s="133">
        <f t="shared" ref="I229:I240" si="235">ROUND((F229*H229),2)</f>
        <v>0</v>
      </c>
      <c r="J229" s="114" t="s">
        <v>40</v>
      </c>
      <c r="K229" s="96">
        <f t="shared" ca="1" si="222"/>
        <v>7</v>
      </c>
      <c r="L229" s="97">
        <f t="shared" ca="1" si="223"/>
        <v>2</v>
      </c>
      <c r="M229" s="97">
        <f t="shared" ca="1" si="224"/>
        <v>2</v>
      </c>
      <c r="N229" s="97">
        <f t="shared" ca="1" si="225"/>
        <v>0</v>
      </c>
      <c r="O229" s="97">
        <f t="shared" ca="1" si="226"/>
        <v>1</v>
      </c>
      <c r="P229" s="98" t="str">
        <f t="shared" ca="1" si="227"/>
        <v>7.2.2.1</v>
      </c>
      <c r="Q229" s="101"/>
    </row>
    <row r="230" spans="1:30" s="105" customFormat="1" ht="23.25" customHeight="1">
      <c r="A230" s="204" t="s">
        <v>698</v>
      </c>
      <c r="B230" s="25" t="s">
        <v>379</v>
      </c>
      <c r="C230" s="131" t="s">
        <v>37</v>
      </c>
      <c r="D230" s="26" t="s">
        <v>502</v>
      </c>
      <c r="E230" s="132" t="s">
        <v>270</v>
      </c>
      <c r="F230" s="194">
        <v>13</v>
      </c>
      <c r="G230" s="206">
        <v>13</v>
      </c>
      <c r="H230" s="133"/>
      <c r="I230" s="133">
        <f t="shared" si="235"/>
        <v>0</v>
      </c>
      <c r="J230" s="114" t="s">
        <v>40</v>
      </c>
      <c r="K230" s="96">
        <f t="shared" ca="1" si="222"/>
        <v>7</v>
      </c>
      <c r="L230" s="97">
        <f t="shared" ca="1" si="223"/>
        <v>2</v>
      </c>
      <c r="M230" s="97">
        <f t="shared" ca="1" si="224"/>
        <v>2</v>
      </c>
      <c r="N230" s="97">
        <f t="shared" ca="1" si="225"/>
        <v>0</v>
      </c>
      <c r="O230" s="97">
        <f t="shared" ca="1" si="226"/>
        <v>2</v>
      </c>
      <c r="P230" s="98" t="str">
        <f t="shared" ca="1" si="227"/>
        <v>7.2.2.2</v>
      </c>
      <c r="Q230" s="101"/>
    </row>
    <row r="231" spans="1:30" s="105" customFormat="1" ht="21.75" customHeight="1">
      <c r="A231" s="204" t="s">
        <v>699</v>
      </c>
      <c r="B231" s="25" t="s">
        <v>239</v>
      </c>
      <c r="C231" s="131" t="s">
        <v>411</v>
      </c>
      <c r="D231" s="26" t="s">
        <v>312</v>
      </c>
      <c r="E231" s="132" t="s">
        <v>1</v>
      </c>
      <c r="F231" s="194">
        <v>2977</v>
      </c>
      <c r="G231" s="206">
        <v>2977</v>
      </c>
      <c r="H231" s="133"/>
      <c r="I231" s="133">
        <f t="shared" si="235"/>
        <v>0</v>
      </c>
      <c r="J231" s="114" t="s">
        <v>40</v>
      </c>
      <c r="K231" s="96">
        <f t="shared" ca="1" si="222"/>
        <v>7</v>
      </c>
      <c r="L231" s="97">
        <f t="shared" ca="1" si="223"/>
        <v>2</v>
      </c>
      <c r="M231" s="97">
        <f t="shared" ca="1" si="224"/>
        <v>2</v>
      </c>
      <c r="N231" s="97">
        <f t="shared" ca="1" si="225"/>
        <v>0</v>
      </c>
      <c r="O231" s="97">
        <f t="shared" ca="1" si="226"/>
        <v>3</v>
      </c>
      <c r="P231" s="98" t="str">
        <f t="shared" ca="1" si="227"/>
        <v>7.2.2.3</v>
      </c>
      <c r="Q231" s="101"/>
    </row>
    <row r="232" spans="1:30" ht="24" customHeight="1">
      <c r="A232" s="204" t="s">
        <v>700</v>
      </c>
      <c r="B232" s="99" t="s">
        <v>380</v>
      </c>
      <c r="C232" s="131" t="s">
        <v>37</v>
      </c>
      <c r="D232" s="173" t="s">
        <v>501</v>
      </c>
      <c r="E232" s="190" t="s">
        <v>33</v>
      </c>
      <c r="F232" s="194">
        <v>1</v>
      </c>
      <c r="G232" s="206">
        <v>1</v>
      </c>
      <c r="H232" s="133"/>
      <c r="I232" s="133">
        <f t="shared" si="235"/>
        <v>0</v>
      </c>
      <c r="J232" s="114" t="s">
        <v>40</v>
      </c>
      <c r="K232" s="96">
        <f t="shared" ca="1" si="222"/>
        <v>7</v>
      </c>
      <c r="L232" s="97">
        <f t="shared" ca="1" si="223"/>
        <v>2</v>
      </c>
      <c r="M232" s="97">
        <f t="shared" ca="1" si="224"/>
        <v>2</v>
      </c>
      <c r="N232" s="97">
        <f t="shared" ca="1" si="225"/>
        <v>0</v>
      </c>
      <c r="O232" s="97">
        <f t="shared" ca="1" si="226"/>
        <v>4</v>
      </c>
      <c r="P232" s="98" t="str">
        <f t="shared" ca="1" si="227"/>
        <v>7.2.2.4</v>
      </c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</row>
    <row r="233" spans="1:30" ht="25.5">
      <c r="A233" s="204" t="s">
        <v>701</v>
      </c>
      <c r="B233" s="25" t="s">
        <v>213</v>
      </c>
      <c r="C233" s="131" t="s">
        <v>411</v>
      </c>
      <c r="D233" s="26" t="s">
        <v>214</v>
      </c>
      <c r="E233" s="132" t="s">
        <v>1</v>
      </c>
      <c r="F233" s="194">
        <v>2</v>
      </c>
      <c r="G233" s="206">
        <v>2</v>
      </c>
      <c r="H233" s="133"/>
      <c r="I233" s="133">
        <f t="shared" si="235"/>
        <v>0</v>
      </c>
      <c r="J233" s="114" t="s">
        <v>40</v>
      </c>
      <c r="K233" s="96">
        <f t="shared" ca="1" si="222"/>
        <v>7</v>
      </c>
      <c r="L233" s="97">
        <f t="shared" ca="1" si="223"/>
        <v>2</v>
      </c>
      <c r="M233" s="97">
        <f t="shared" ca="1" si="224"/>
        <v>2</v>
      </c>
      <c r="N233" s="97">
        <f t="shared" ca="1" si="225"/>
        <v>0</v>
      </c>
      <c r="O233" s="97">
        <f t="shared" ca="1" si="226"/>
        <v>5</v>
      </c>
      <c r="P233" s="98" t="str">
        <f t="shared" ca="1" si="227"/>
        <v>7.2.2.5</v>
      </c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</row>
    <row r="234" spans="1:30" s="105" customFormat="1" ht="25.5">
      <c r="A234" s="204" t="s">
        <v>702</v>
      </c>
      <c r="B234" s="25" t="s">
        <v>218</v>
      </c>
      <c r="C234" s="131" t="s">
        <v>411</v>
      </c>
      <c r="D234" s="26" t="s">
        <v>219</v>
      </c>
      <c r="E234" s="132" t="s">
        <v>1</v>
      </c>
      <c r="F234" s="194">
        <v>4</v>
      </c>
      <c r="G234" s="206">
        <v>4</v>
      </c>
      <c r="H234" s="133"/>
      <c r="I234" s="133">
        <f t="shared" si="235"/>
        <v>0</v>
      </c>
      <c r="J234" s="114" t="s">
        <v>40</v>
      </c>
      <c r="K234" s="96">
        <f t="shared" ref="K234:K236" ca="1" si="236">IF(J234="A",OFFSET(K234,-1,0)+1,OFFSET(K234,-1,0))</f>
        <v>7</v>
      </c>
      <c r="L234" s="97">
        <f t="shared" ref="L234:L236" ca="1" si="237">IF(J234="A",0,IF(J234="B",OFFSET(L234,-1,0)+1,OFFSET(L234,-1,0)))</f>
        <v>2</v>
      </c>
      <c r="M234" s="97">
        <f t="shared" ref="M234:M236" ca="1" si="238">IF(J234="A",0,IF(J234="B",0,IF(J234="C",OFFSET(M234,-1,0)+1,OFFSET(M234,-1,0))))</f>
        <v>2</v>
      </c>
      <c r="N234" s="97">
        <f t="shared" ref="N234:N236" ca="1" si="239">IF(J234="A",0,IF(J234="B",0,IF(J234="C",0,IF(J234="D",OFFSET(N234,-1,0)+1,OFFSET(N234,-1,0)))))</f>
        <v>0</v>
      </c>
      <c r="O234" s="97">
        <f t="shared" ref="O234:O236" ca="1" si="240">IF(J234="A",0,IF(J234="B",0,IF(J234="C",0,IF(J234="D",0,IF(J234="E",OFFSET(O234,-1,0)+1,OFFSET(O234,-1,0))))))</f>
        <v>6</v>
      </c>
      <c r="P234" s="98" t="str">
        <f t="shared" ref="P234:P236" ca="1" si="241">IF(J234="A",CONCATENATE(IF(K234=0,,K234),IF(L234=0,,"."),IF(L234=0,,L234),IF(M234=0,,"."),IF(M234=0,,M234),IF(N234=0,,"."),IF(N234=0,,N234),IF(O234=0,,"."),IF(O234=0,,O234),".0"),CONCATENATE(IF(K234=0,,K234),IF(L234=0,,"."),IF(L234=0,,L234),IF(M234=0,,"."),IF(M234=0,,M234),IF(N234=0,,"."),IF(N234=0,,N234),IF(O234=0,,"."),IF(O234=0,,O234)))</f>
        <v>7.2.2.6</v>
      </c>
      <c r="Q234" s="101"/>
    </row>
    <row r="235" spans="1:30" ht="25.5">
      <c r="A235" s="204" t="s">
        <v>703</v>
      </c>
      <c r="B235" s="99" t="s">
        <v>72</v>
      </c>
      <c r="C235" s="131" t="s">
        <v>411</v>
      </c>
      <c r="D235" s="173" t="s">
        <v>222</v>
      </c>
      <c r="E235" s="190" t="s">
        <v>1</v>
      </c>
      <c r="F235" s="194">
        <v>2</v>
      </c>
      <c r="G235" s="206">
        <v>2</v>
      </c>
      <c r="H235" s="133"/>
      <c r="I235" s="133">
        <f t="shared" si="235"/>
        <v>0</v>
      </c>
      <c r="J235" s="114" t="s">
        <v>40</v>
      </c>
      <c r="K235" s="96">
        <f t="shared" ca="1" si="236"/>
        <v>7</v>
      </c>
      <c r="L235" s="97">
        <f t="shared" ca="1" si="237"/>
        <v>2</v>
      </c>
      <c r="M235" s="97">
        <f t="shared" ca="1" si="238"/>
        <v>2</v>
      </c>
      <c r="N235" s="97">
        <f t="shared" ca="1" si="239"/>
        <v>0</v>
      </c>
      <c r="O235" s="97">
        <f t="shared" ca="1" si="240"/>
        <v>7</v>
      </c>
      <c r="P235" s="98" t="str">
        <f t="shared" ca="1" si="241"/>
        <v>7.2.2.7</v>
      </c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</row>
    <row r="236" spans="1:30" ht="25.5">
      <c r="A236" s="204" t="s">
        <v>704</v>
      </c>
      <c r="B236" s="25" t="s">
        <v>223</v>
      </c>
      <c r="C236" s="131" t="s">
        <v>411</v>
      </c>
      <c r="D236" s="26" t="s">
        <v>224</v>
      </c>
      <c r="E236" s="132" t="s">
        <v>1</v>
      </c>
      <c r="F236" s="194">
        <v>2</v>
      </c>
      <c r="G236" s="206">
        <v>2</v>
      </c>
      <c r="H236" s="133"/>
      <c r="I236" s="133">
        <f t="shared" si="235"/>
        <v>0</v>
      </c>
      <c r="J236" s="114" t="s">
        <v>40</v>
      </c>
      <c r="K236" s="96">
        <f t="shared" ca="1" si="236"/>
        <v>7</v>
      </c>
      <c r="L236" s="97">
        <f t="shared" ca="1" si="237"/>
        <v>2</v>
      </c>
      <c r="M236" s="97">
        <f t="shared" ca="1" si="238"/>
        <v>2</v>
      </c>
      <c r="N236" s="97">
        <f t="shared" ca="1" si="239"/>
        <v>0</v>
      </c>
      <c r="O236" s="97">
        <f t="shared" ca="1" si="240"/>
        <v>8</v>
      </c>
      <c r="P236" s="98" t="str">
        <f t="shared" ca="1" si="241"/>
        <v>7.2.2.8</v>
      </c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</row>
    <row r="237" spans="1:30" s="105" customFormat="1" ht="25.5">
      <c r="A237" s="204" t="s">
        <v>705</v>
      </c>
      <c r="B237" s="25" t="s">
        <v>220</v>
      </c>
      <c r="C237" s="131" t="s">
        <v>411</v>
      </c>
      <c r="D237" s="26" t="s">
        <v>221</v>
      </c>
      <c r="E237" s="132" t="s">
        <v>1</v>
      </c>
      <c r="F237" s="194">
        <v>10</v>
      </c>
      <c r="G237" s="206">
        <v>10</v>
      </c>
      <c r="H237" s="133"/>
      <c r="I237" s="133">
        <f t="shared" si="235"/>
        <v>0</v>
      </c>
      <c r="J237" s="114" t="s">
        <v>40</v>
      </c>
      <c r="K237" s="96">
        <f t="shared" ca="1" si="222"/>
        <v>7</v>
      </c>
      <c r="L237" s="97">
        <f t="shared" ca="1" si="223"/>
        <v>2</v>
      </c>
      <c r="M237" s="97">
        <f t="shared" ca="1" si="224"/>
        <v>2</v>
      </c>
      <c r="N237" s="97">
        <f t="shared" ca="1" si="225"/>
        <v>0</v>
      </c>
      <c r="O237" s="97">
        <f t="shared" ca="1" si="226"/>
        <v>9</v>
      </c>
      <c r="P237" s="98" t="str">
        <f t="shared" ca="1" si="227"/>
        <v>7.2.2.9</v>
      </c>
      <c r="Q237" s="101"/>
    </row>
    <row r="238" spans="1:30" s="105" customFormat="1" ht="13.5">
      <c r="A238" s="204" t="s">
        <v>706</v>
      </c>
      <c r="B238" s="25" t="s">
        <v>76</v>
      </c>
      <c r="C238" s="131" t="s">
        <v>411</v>
      </c>
      <c r="D238" s="26" t="s">
        <v>208</v>
      </c>
      <c r="E238" s="132" t="s">
        <v>1</v>
      </c>
      <c r="F238" s="194">
        <v>1</v>
      </c>
      <c r="G238" s="206">
        <v>1</v>
      </c>
      <c r="H238" s="133"/>
      <c r="I238" s="133">
        <f t="shared" si="235"/>
        <v>0</v>
      </c>
      <c r="J238" s="114" t="s">
        <v>40</v>
      </c>
      <c r="K238" s="96">
        <f t="shared" ca="1" si="222"/>
        <v>7</v>
      </c>
      <c r="L238" s="97">
        <f t="shared" ca="1" si="223"/>
        <v>2</v>
      </c>
      <c r="M238" s="97">
        <f t="shared" ca="1" si="224"/>
        <v>2</v>
      </c>
      <c r="N238" s="97">
        <f t="shared" ca="1" si="225"/>
        <v>0</v>
      </c>
      <c r="O238" s="97">
        <f t="shared" ca="1" si="226"/>
        <v>10</v>
      </c>
      <c r="P238" s="98" t="str">
        <f t="shared" ca="1" si="227"/>
        <v>7.2.2.10</v>
      </c>
      <c r="Q238" s="101"/>
    </row>
    <row r="239" spans="1:30" s="105" customFormat="1" ht="25.5">
      <c r="A239" s="204" t="s">
        <v>707</v>
      </c>
      <c r="B239" s="25" t="s">
        <v>217</v>
      </c>
      <c r="C239" s="131" t="s">
        <v>411</v>
      </c>
      <c r="D239" s="26" t="s">
        <v>44</v>
      </c>
      <c r="E239" s="132" t="s">
        <v>1</v>
      </c>
      <c r="F239" s="194">
        <v>2</v>
      </c>
      <c r="G239" s="206">
        <v>2</v>
      </c>
      <c r="H239" s="133"/>
      <c r="I239" s="133">
        <f t="shared" si="235"/>
        <v>0</v>
      </c>
      <c r="J239" s="114" t="s">
        <v>40</v>
      </c>
      <c r="K239" s="96">
        <f t="shared" ca="1" si="222"/>
        <v>7</v>
      </c>
      <c r="L239" s="97">
        <f t="shared" ca="1" si="223"/>
        <v>2</v>
      </c>
      <c r="M239" s="97">
        <f t="shared" ca="1" si="224"/>
        <v>2</v>
      </c>
      <c r="N239" s="97">
        <f t="shared" ca="1" si="225"/>
        <v>0</v>
      </c>
      <c r="O239" s="97">
        <f t="shared" ca="1" si="226"/>
        <v>11</v>
      </c>
      <c r="P239" s="98" t="str">
        <f t="shared" ca="1" si="227"/>
        <v>7.2.2.11</v>
      </c>
      <c r="Q239" s="101"/>
    </row>
    <row r="240" spans="1:30" s="105" customFormat="1" ht="25.5">
      <c r="A240" s="204" t="s">
        <v>708</v>
      </c>
      <c r="B240" s="25" t="s">
        <v>319</v>
      </c>
      <c r="C240" s="131" t="s">
        <v>37</v>
      </c>
      <c r="D240" s="26" t="s">
        <v>320</v>
      </c>
      <c r="E240" s="132" t="s">
        <v>33</v>
      </c>
      <c r="F240" s="194">
        <v>1</v>
      </c>
      <c r="G240" s="206">
        <v>1</v>
      </c>
      <c r="H240" s="133"/>
      <c r="I240" s="133">
        <f t="shared" si="235"/>
        <v>0</v>
      </c>
      <c r="J240" s="114" t="s">
        <v>40</v>
      </c>
      <c r="K240" s="96">
        <f t="shared" ca="1" si="222"/>
        <v>7</v>
      </c>
      <c r="L240" s="97">
        <f t="shared" ca="1" si="223"/>
        <v>2</v>
      </c>
      <c r="M240" s="97">
        <f t="shared" ca="1" si="224"/>
        <v>2</v>
      </c>
      <c r="N240" s="97">
        <f t="shared" ca="1" si="225"/>
        <v>0</v>
      </c>
      <c r="O240" s="97">
        <f t="shared" ca="1" si="226"/>
        <v>12</v>
      </c>
      <c r="P240" s="98" t="str">
        <f t="shared" ca="1" si="227"/>
        <v>7.2.2.12</v>
      </c>
      <c r="Q240" s="101"/>
    </row>
    <row r="241" spans="1:30" s="105" customFormat="1" ht="13.5">
      <c r="A241" s="147" t="s">
        <v>709</v>
      </c>
      <c r="B241" s="175"/>
      <c r="C241" s="175"/>
      <c r="D241" s="175" t="s">
        <v>38</v>
      </c>
      <c r="E241" s="180"/>
      <c r="F241" s="181"/>
      <c r="G241" s="181"/>
      <c r="H241" s="201"/>
      <c r="I241" s="141">
        <f>SUBTOTAL(9,I242:I247)</f>
        <v>0</v>
      </c>
      <c r="J241" s="114" t="s">
        <v>14</v>
      </c>
      <c r="K241" s="96">
        <f t="shared" ca="1" si="222"/>
        <v>7</v>
      </c>
      <c r="L241" s="97">
        <f t="shared" ca="1" si="223"/>
        <v>3</v>
      </c>
      <c r="M241" s="97">
        <f t="shared" ca="1" si="224"/>
        <v>0</v>
      </c>
      <c r="N241" s="97">
        <f t="shared" ca="1" si="225"/>
        <v>0</v>
      </c>
      <c r="O241" s="97">
        <f t="shared" ca="1" si="226"/>
        <v>0</v>
      </c>
      <c r="P241" s="98" t="str">
        <f t="shared" ca="1" si="227"/>
        <v>7.3</v>
      </c>
      <c r="Q241" s="101"/>
    </row>
    <row r="242" spans="1:30" s="105" customFormat="1" ht="63.75">
      <c r="A242" s="204" t="s">
        <v>710</v>
      </c>
      <c r="B242" s="25" t="s">
        <v>479</v>
      </c>
      <c r="C242" s="131" t="s">
        <v>37</v>
      </c>
      <c r="D242" s="26" t="s">
        <v>711</v>
      </c>
      <c r="E242" s="132" t="s">
        <v>33</v>
      </c>
      <c r="F242" s="194">
        <v>1</v>
      </c>
      <c r="G242" s="206">
        <v>1</v>
      </c>
      <c r="H242" s="133"/>
      <c r="I242" s="133">
        <f t="shared" ref="I242:I247" si="242">ROUND((F242*H242),2)</f>
        <v>0</v>
      </c>
      <c r="J242" s="114" t="s">
        <v>40</v>
      </c>
      <c r="K242" s="96">
        <f t="shared" ca="1" si="222"/>
        <v>7</v>
      </c>
      <c r="L242" s="97">
        <f t="shared" ca="1" si="223"/>
        <v>3</v>
      </c>
      <c r="M242" s="97">
        <f t="shared" ca="1" si="224"/>
        <v>0</v>
      </c>
      <c r="N242" s="97">
        <f t="shared" ca="1" si="225"/>
        <v>0</v>
      </c>
      <c r="O242" s="97">
        <f t="shared" ca="1" si="226"/>
        <v>1</v>
      </c>
      <c r="P242" s="98" t="str">
        <f t="shared" ca="1" si="227"/>
        <v>7.3.1</v>
      </c>
      <c r="Q242" s="101"/>
    </row>
    <row r="243" spans="1:30" s="105" customFormat="1" ht="63.75">
      <c r="A243" s="204" t="s">
        <v>712</v>
      </c>
      <c r="B243" s="25" t="s">
        <v>480</v>
      </c>
      <c r="C243" s="131" t="s">
        <v>37</v>
      </c>
      <c r="D243" s="26" t="s">
        <v>713</v>
      </c>
      <c r="E243" s="132" t="s">
        <v>33</v>
      </c>
      <c r="F243" s="194">
        <v>1</v>
      </c>
      <c r="G243" s="206">
        <v>1</v>
      </c>
      <c r="H243" s="133"/>
      <c r="I243" s="133">
        <f t="shared" si="242"/>
        <v>0</v>
      </c>
      <c r="J243" s="114" t="s">
        <v>40</v>
      </c>
      <c r="K243" s="96">
        <f t="shared" ca="1" si="222"/>
        <v>7</v>
      </c>
      <c r="L243" s="97">
        <f t="shared" ca="1" si="223"/>
        <v>3</v>
      </c>
      <c r="M243" s="97">
        <f t="shared" ca="1" si="224"/>
        <v>0</v>
      </c>
      <c r="N243" s="97">
        <f t="shared" ca="1" si="225"/>
        <v>0</v>
      </c>
      <c r="O243" s="97">
        <f t="shared" ca="1" si="226"/>
        <v>2</v>
      </c>
      <c r="P243" s="98" t="str">
        <f t="shared" ca="1" si="227"/>
        <v>7.3.2</v>
      </c>
      <c r="Q243" s="101"/>
    </row>
    <row r="244" spans="1:30" s="105" customFormat="1" ht="63.75">
      <c r="A244" s="204" t="s">
        <v>714</v>
      </c>
      <c r="B244" s="25" t="s">
        <v>477</v>
      </c>
      <c r="C244" s="131" t="s">
        <v>37</v>
      </c>
      <c r="D244" s="26" t="s">
        <v>715</v>
      </c>
      <c r="E244" s="132" t="s">
        <v>33</v>
      </c>
      <c r="F244" s="194">
        <v>1</v>
      </c>
      <c r="G244" s="206">
        <v>1</v>
      </c>
      <c r="H244" s="133"/>
      <c r="I244" s="133">
        <f t="shared" si="242"/>
        <v>0</v>
      </c>
      <c r="J244" s="114" t="s">
        <v>40</v>
      </c>
      <c r="K244" s="96">
        <f t="shared" ca="1" si="222"/>
        <v>7</v>
      </c>
      <c r="L244" s="97">
        <f t="shared" ca="1" si="223"/>
        <v>3</v>
      </c>
      <c r="M244" s="97">
        <f t="shared" ca="1" si="224"/>
        <v>0</v>
      </c>
      <c r="N244" s="97">
        <f t="shared" ca="1" si="225"/>
        <v>0</v>
      </c>
      <c r="O244" s="97">
        <f t="shared" ca="1" si="226"/>
        <v>3</v>
      </c>
      <c r="P244" s="98" t="str">
        <f t="shared" ca="1" si="227"/>
        <v>7.3.3</v>
      </c>
      <c r="Q244" s="101"/>
    </row>
    <row r="245" spans="1:30" ht="63.75">
      <c r="A245" s="204" t="s">
        <v>716</v>
      </c>
      <c r="B245" s="25" t="s">
        <v>478</v>
      </c>
      <c r="C245" s="131" t="s">
        <v>37</v>
      </c>
      <c r="D245" s="26" t="s">
        <v>717</v>
      </c>
      <c r="E245" s="132" t="s">
        <v>33</v>
      </c>
      <c r="F245" s="194">
        <v>1</v>
      </c>
      <c r="G245" s="206">
        <v>1</v>
      </c>
      <c r="H245" s="133"/>
      <c r="I245" s="133">
        <f t="shared" si="242"/>
        <v>0</v>
      </c>
      <c r="J245" s="114" t="s">
        <v>40</v>
      </c>
      <c r="K245" s="96">
        <f t="shared" ca="1" si="222"/>
        <v>7</v>
      </c>
      <c r="L245" s="97">
        <f t="shared" ca="1" si="223"/>
        <v>3</v>
      </c>
      <c r="M245" s="97">
        <f t="shared" ca="1" si="224"/>
        <v>0</v>
      </c>
      <c r="N245" s="97">
        <f t="shared" ca="1" si="225"/>
        <v>0</v>
      </c>
      <c r="O245" s="97">
        <f t="shared" ca="1" si="226"/>
        <v>4</v>
      </c>
      <c r="P245" s="98" t="str">
        <f t="shared" ca="1" si="227"/>
        <v>7.3.4</v>
      </c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</row>
    <row r="246" spans="1:30" s="105" customFormat="1" ht="13.5">
      <c r="A246" s="204" t="s">
        <v>718</v>
      </c>
      <c r="B246" s="25" t="s">
        <v>321</v>
      </c>
      <c r="C246" s="131" t="s">
        <v>37</v>
      </c>
      <c r="D246" s="26" t="s">
        <v>323</v>
      </c>
      <c r="E246" s="132" t="s">
        <v>33</v>
      </c>
      <c r="F246" s="194">
        <v>1</v>
      </c>
      <c r="G246" s="206">
        <v>1</v>
      </c>
      <c r="H246" s="133"/>
      <c r="I246" s="133">
        <f t="shared" si="242"/>
        <v>0</v>
      </c>
      <c r="J246" s="114" t="s">
        <v>40</v>
      </c>
      <c r="K246" s="96">
        <f t="shared" ca="1" si="222"/>
        <v>7</v>
      </c>
      <c r="L246" s="97">
        <f t="shared" ca="1" si="223"/>
        <v>3</v>
      </c>
      <c r="M246" s="97">
        <f t="shared" ca="1" si="224"/>
        <v>0</v>
      </c>
      <c r="N246" s="97">
        <f t="shared" ca="1" si="225"/>
        <v>0</v>
      </c>
      <c r="O246" s="97">
        <f t="shared" ca="1" si="226"/>
        <v>5</v>
      </c>
      <c r="P246" s="98" t="str">
        <f t="shared" ca="1" si="227"/>
        <v>7.3.5</v>
      </c>
      <c r="Q246" s="101"/>
    </row>
    <row r="247" spans="1:30" s="105" customFormat="1" ht="13.5">
      <c r="A247" s="204" t="s">
        <v>719</v>
      </c>
      <c r="B247" s="25" t="s">
        <v>394</v>
      </c>
      <c r="C247" s="131" t="s">
        <v>37</v>
      </c>
      <c r="D247" s="26" t="s">
        <v>395</v>
      </c>
      <c r="E247" s="132" t="s">
        <v>33</v>
      </c>
      <c r="F247" s="194">
        <v>1</v>
      </c>
      <c r="G247" s="206">
        <v>1</v>
      </c>
      <c r="H247" s="133"/>
      <c r="I247" s="133">
        <f t="shared" si="242"/>
        <v>0</v>
      </c>
      <c r="J247" s="114" t="s">
        <v>40</v>
      </c>
      <c r="K247" s="96">
        <f t="shared" ca="1" si="222"/>
        <v>7</v>
      </c>
      <c r="L247" s="97">
        <f t="shared" ca="1" si="223"/>
        <v>3</v>
      </c>
      <c r="M247" s="97">
        <f t="shared" ca="1" si="224"/>
        <v>0</v>
      </c>
      <c r="N247" s="97">
        <f t="shared" ca="1" si="225"/>
        <v>0</v>
      </c>
      <c r="O247" s="97">
        <f t="shared" ca="1" si="226"/>
        <v>6</v>
      </c>
      <c r="P247" s="98" t="str">
        <f t="shared" ca="1" si="227"/>
        <v>7.3.6</v>
      </c>
      <c r="Q247" s="101"/>
    </row>
    <row r="248" spans="1:30" ht="9.9499999999999993" customHeight="1">
      <c r="A248" s="148" t="s">
        <v>464</v>
      </c>
      <c r="B248" s="93"/>
      <c r="C248" s="93"/>
      <c r="D248" s="134"/>
      <c r="E248" s="182"/>
      <c r="F248" s="168"/>
      <c r="G248" s="168"/>
      <c r="H248" s="196"/>
      <c r="I248" s="145"/>
      <c r="J248" s="114" t="s">
        <v>40</v>
      </c>
      <c r="K248" s="96">
        <f t="shared" ref="K248" ca="1" si="243">IF(J248="A",OFFSET(K248,-1,0)+1,OFFSET(K248,-1,0))</f>
        <v>7</v>
      </c>
      <c r="L248" s="97">
        <f t="shared" ref="L248" ca="1" si="244">IF(J248="A",0,IF(J248="B",OFFSET(L248,-1,0)+1,OFFSET(L248,-1,0)))</f>
        <v>3</v>
      </c>
      <c r="M248" s="97">
        <f t="shared" ref="M248" ca="1" si="245">IF(J248="A",0,IF(J248="B",0,IF(J248="C",OFFSET(M248,-1,0)+1,OFFSET(M248,-1,0))))</f>
        <v>0</v>
      </c>
      <c r="N248" s="97">
        <f t="shared" ref="N248" ca="1" si="246">IF(J248="A",0,IF(J248="B",0,IF(J248="C",0,IF(J248="D",OFFSET(N248,-1,0)+1,OFFSET(N248,-1,0)))))</f>
        <v>0</v>
      </c>
      <c r="O248" s="97">
        <f t="shared" ref="O248" ca="1" si="247">IF(J248="A",0,IF(J248="B",0,IF(J248="C",0,IF(J248="D",0,IF(J248="E",OFFSET(O248,-1,0)+1,OFFSET(O248,-1,0))))))</f>
        <v>7</v>
      </c>
      <c r="P248" s="98" t="str">
        <f t="shared" ref="P248" ca="1" si="248">IF(J248="A",CONCATENATE(IF(K248=0,,K248),IF(L248=0,,"."),IF(L248=0,,L248),IF(M248=0,,"."),IF(M248=0,,M248),IF(N248=0,,"."),IF(N248=0,,N248),IF(O248=0,,"."),IF(O248=0,,O248),".0"),CONCATENATE(IF(K248=0,,K248),IF(L248=0,,"."),IF(L248=0,,L248),IF(M248=0,,"."),IF(M248=0,,M248),IF(N248=0,,"."),IF(N248=0,,N248),IF(O248=0,,"."),IF(O248=0,,O248)))</f>
        <v>7.3.7</v>
      </c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</row>
    <row r="249" spans="1:30" ht="13.5">
      <c r="A249" s="146" t="s">
        <v>294</v>
      </c>
      <c r="B249" s="138" t="s">
        <v>9</v>
      </c>
      <c r="C249" s="94"/>
      <c r="D249" s="138"/>
      <c r="E249" s="138"/>
      <c r="F249" s="139"/>
      <c r="G249" s="139"/>
      <c r="H249" s="195"/>
      <c r="I249" s="140">
        <f>SUBTOTAL(9,I250:I254)</f>
        <v>0</v>
      </c>
      <c r="J249" s="114" t="s">
        <v>34</v>
      </c>
      <c r="K249" s="96">
        <f t="shared" ca="1" si="222"/>
        <v>8</v>
      </c>
      <c r="L249" s="97">
        <f t="shared" ca="1" si="223"/>
        <v>0</v>
      </c>
      <c r="M249" s="97">
        <f t="shared" ca="1" si="224"/>
        <v>0</v>
      </c>
      <c r="N249" s="97">
        <f t="shared" ca="1" si="225"/>
        <v>0</v>
      </c>
      <c r="O249" s="97">
        <f t="shared" ca="1" si="226"/>
        <v>0</v>
      </c>
      <c r="P249" s="98" t="str">
        <f t="shared" ca="1" si="227"/>
        <v>8.0</v>
      </c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</row>
    <row r="250" spans="1:30" ht="17.25" customHeight="1">
      <c r="A250" s="204" t="s">
        <v>720</v>
      </c>
      <c r="B250" s="25" t="s">
        <v>126</v>
      </c>
      <c r="C250" s="131" t="s">
        <v>411</v>
      </c>
      <c r="D250" s="26" t="s">
        <v>127</v>
      </c>
      <c r="E250" s="132" t="s">
        <v>300</v>
      </c>
      <c r="F250" s="194">
        <v>29587.599999999999</v>
      </c>
      <c r="G250" s="206">
        <v>29587.599999999999</v>
      </c>
      <c r="H250" s="133"/>
      <c r="I250" s="133">
        <f>ROUND((F250*H250),2)</f>
        <v>0</v>
      </c>
      <c r="J250" s="114" t="s">
        <v>40</v>
      </c>
      <c r="K250" s="96">
        <f t="shared" ca="1" si="222"/>
        <v>8</v>
      </c>
      <c r="L250" s="97">
        <f t="shared" ca="1" si="223"/>
        <v>0</v>
      </c>
      <c r="M250" s="97">
        <f t="shared" ca="1" si="224"/>
        <v>0</v>
      </c>
      <c r="N250" s="97">
        <f t="shared" ca="1" si="225"/>
        <v>0</v>
      </c>
      <c r="O250" s="97">
        <f t="shared" ca="1" si="226"/>
        <v>1</v>
      </c>
      <c r="P250" s="98" t="str">
        <f t="shared" ca="1" si="227"/>
        <v>8.1</v>
      </c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</row>
    <row r="251" spans="1:30" ht="13.5">
      <c r="A251" s="204" t="s">
        <v>721</v>
      </c>
      <c r="B251" s="25" t="s">
        <v>128</v>
      </c>
      <c r="C251" s="131" t="s">
        <v>411</v>
      </c>
      <c r="D251" s="26" t="s">
        <v>129</v>
      </c>
      <c r="E251" s="132" t="s">
        <v>300</v>
      </c>
      <c r="F251" s="194">
        <v>32235.599999999999</v>
      </c>
      <c r="G251" s="206">
        <v>32235.599999999999</v>
      </c>
      <c r="H251" s="133"/>
      <c r="I251" s="133">
        <f>ROUND((F251*H251),2)</f>
        <v>0</v>
      </c>
      <c r="J251" s="114" t="s">
        <v>40</v>
      </c>
      <c r="K251" s="96">
        <f t="shared" ref="K251:K264" ca="1" si="249">IF(J251="A",OFFSET(K251,-1,0)+1,OFFSET(K251,-1,0))</f>
        <v>8</v>
      </c>
      <c r="L251" s="97">
        <f t="shared" ref="L251:L264" ca="1" si="250">IF(J251="A",0,IF(J251="B",OFFSET(L251,-1,0)+1,OFFSET(L251,-1,0)))</f>
        <v>0</v>
      </c>
      <c r="M251" s="97">
        <f t="shared" ref="M251:M264" ca="1" si="251">IF(J251="A",0,IF(J251="B",0,IF(J251="C",OFFSET(M251,-1,0)+1,OFFSET(M251,-1,0))))</f>
        <v>0</v>
      </c>
      <c r="N251" s="97">
        <f t="shared" ref="N251:N264" ca="1" si="252">IF(J251="A",0,IF(J251="B",0,IF(J251="C",0,IF(J251="D",OFFSET(N251,-1,0)+1,OFFSET(N251,-1,0)))))</f>
        <v>0</v>
      </c>
      <c r="O251" s="97">
        <f t="shared" ref="O251:O264" ca="1" si="253">IF(J251="A",0,IF(J251="B",0,IF(J251="C",0,IF(J251="D",0,IF(J251="E",OFFSET(O251,-1,0)+1,OFFSET(O251,-1,0))))))</f>
        <v>2</v>
      </c>
      <c r="P251" s="98" t="str">
        <f t="shared" ref="P251:P264" ca="1" si="254">IF(J251="A",CONCATENATE(IF(K251=0,,K251),IF(L251=0,,"."),IF(L251=0,,L251),IF(M251=0,,"."),IF(M251=0,,M251),IF(N251=0,,"."),IF(N251=0,,N251),IF(O251=0,,"."),IF(O251=0,,O251),".0"),CONCATENATE(IF(K251=0,,K251),IF(L251=0,,"."),IF(L251=0,,L251),IF(M251=0,,"."),IF(M251=0,,M251),IF(N251=0,,"."),IF(N251=0,,N251),IF(O251=0,,"."),IF(O251=0,,O251)))</f>
        <v>8.2</v>
      </c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</row>
    <row r="252" spans="1:30" ht="13.5">
      <c r="A252" s="204" t="s">
        <v>722</v>
      </c>
      <c r="B252" s="25" t="s">
        <v>118</v>
      </c>
      <c r="C252" s="131" t="s">
        <v>411</v>
      </c>
      <c r="D252" s="26" t="s">
        <v>119</v>
      </c>
      <c r="E252" s="132" t="s">
        <v>300</v>
      </c>
      <c r="F252" s="194">
        <v>3497</v>
      </c>
      <c r="G252" s="206">
        <v>3497</v>
      </c>
      <c r="H252" s="133"/>
      <c r="I252" s="133">
        <f>ROUND((F252*H252),2)</f>
        <v>0</v>
      </c>
      <c r="J252" s="114" t="s">
        <v>40</v>
      </c>
      <c r="K252" s="96">
        <f t="shared" ca="1" si="249"/>
        <v>8</v>
      </c>
      <c r="L252" s="97">
        <f t="shared" ca="1" si="250"/>
        <v>0</v>
      </c>
      <c r="M252" s="97">
        <f t="shared" ca="1" si="251"/>
        <v>0</v>
      </c>
      <c r="N252" s="97">
        <f t="shared" ca="1" si="252"/>
        <v>0</v>
      </c>
      <c r="O252" s="97">
        <f t="shared" ca="1" si="253"/>
        <v>3</v>
      </c>
      <c r="P252" s="98" t="str">
        <f t="shared" ca="1" si="254"/>
        <v>8.3</v>
      </c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</row>
    <row r="253" spans="1:30" ht="13.5">
      <c r="A253" s="204" t="s">
        <v>723</v>
      </c>
      <c r="B253" s="25" t="s">
        <v>130</v>
      </c>
      <c r="C253" s="131" t="s">
        <v>411</v>
      </c>
      <c r="D253" s="26" t="s">
        <v>131</v>
      </c>
      <c r="E253" s="132" t="s">
        <v>300</v>
      </c>
      <c r="F253" s="194">
        <v>4335.3500000000004</v>
      </c>
      <c r="G253" s="206">
        <v>4335.3491999999997</v>
      </c>
      <c r="H253" s="133"/>
      <c r="I253" s="133">
        <f>ROUND((F253*H253),2)</f>
        <v>0</v>
      </c>
      <c r="J253" s="114" t="s">
        <v>40</v>
      </c>
      <c r="K253" s="96">
        <f t="shared" ca="1" si="249"/>
        <v>8</v>
      </c>
      <c r="L253" s="97">
        <f t="shared" ca="1" si="250"/>
        <v>0</v>
      </c>
      <c r="M253" s="97">
        <f t="shared" ca="1" si="251"/>
        <v>0</v>
      </c>
      <c r="N253" s="97">
        <f t="shared" ca="1" si="252"/>
        <v>0</v>
      </c>
      <c r="O253" s="97">
        <f t="shared" ca="1" si="253"/>
        <v>4</v>
      </c>
      <c r="P253" s="98" t="str">
        <f t="shared" ca="1" si="254"/>
        <v>8.4</v>
      </c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</row>
    <row r="254" spans="1:30" ht="13.5">
      <c r="A254" s="204" t="s">
        <v>724</v>
      </c>
      <c r="B254" s="25" t="s">
        <v>267</v>
      </c>
      <c r="C254" s="131" t="s">
        <v>411</v>
      </c>
      <c r="D254" s="26" t="s">
        <v>268</v>
      </c>
      <c r="E254" s="132" t="s">
        <v>1</v>
      </c>
      <c r="F254" s="194">
        <v>43</v>
      </c>
      <c r="G254" s="206">
        <v>43</v>
      </c>
      <c r="H254" s="133"/>
      <c r="I254" s="133">
        <f>ROUND((F254*H254),2)</f>
        <v>0</v>
      </c>
      <c r="J254" s="114" t="s">
        <v>40</v>
      </c>
      <c r="K254" s="96">
        <f t="shared" ca="1" si="249"/>
        <v>8</v>
      </c>
      <c r="L254" s="97">
        <f t="shared" ca="1" si="250"/>
        <v>0</v>
      </c>
      <c r="M254" s="97">
        <f t="shared" ca="1" si="251"/>
        <v>0</v>
      </c>
      <c r="N254" s="97">
        <f t="shared" ca="1" si="252"/>
        <v>0</v>
      </c>
      <c r="O254" s="97">
        <f t="shared" ca="1" si="253"/>
        <v>5</v>
      </c>
      <c r="P254" s="98" t="str">
        <f t="shared" ca="1" si="254"/>
        <v>8.5</v>
      </c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</row>
    <row r="255" spans="1:30" ht="9.9499999999999993" customHeight="1">
      <c r="A255" s="148"/>
      <c r="B255" s="93"/>
      <c r="C255" s="93"/>
      <c r="D255" s="134"/>
      <c r="E255" s="182"/>
      <c r="F255" s="168"/>
      <c r="G255" s="168"/>
      <c r="H255" s="196"/>
      <c r="I255" s="145"/>
      <c r="J255" s="114" t="s">
        <v>40</v>
      </c>
      <c r="K255" s="96">
        <f t="shared" ca="1" si="249"/>
        <v>8</v>
      </c>
      <c r="L255" s="97">
        <f t="shared" ca="1" si="250"/>
        <v>0</v>
      </c>
      <c r="M255" s="97">
        <f t="shared" ca="1" si="251"/>
        <v>0</v>
      </c>
      <c r="N255" s="97">
        <f t="shared" ca="1" si="252"/>
        <v>0</v>
      </c>
      <c r="O255" s="97">
        <f t="shared" ca="1" si="253"/>
        <v>6</v>
      </c>
      <c r="P255" s="98" t="str">
        <f t="shared" ca="1" si="254"/>
        <v>8.6</v>
      </c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</row>
    <row r="256" spans="1:30" ht="17.25" customHeight="1">
      <c r="A256" s="146" t="s">
        <v>295</v>
      </c>
      <c r="B256" s="94" t="s">
        <v>58</v>
      </c>
      <c r="C256" s="94"/>
      <c r="D256" s="138"/>
      <c r="E256" s="138"/>
      <c r="F256" s="139"/>
      <c r="G256" s="139"/>
      <c r="H256" s="195"/>
      <c r="I256" s="140">
        <f>SUBTOTAL(9,I257:I262)</f>
        <v>0</v>
      </c>
      <c r="J256" s="114" t="s">
        <v>34</v>
      </c>
      <c r="K256" s="96">
        <f t="shared" ref="K256:K263" ca="1" si="255">IF(J256="A",OFFSET(K256,-1,0)+1,OFFSET(K256,-1,0))</f>
        <v>9</v>
      </c>
      <c r="L256" s="97">
        <f t="shared" ref="L256:L263" ca="1" si="256">IF(J256="A",0,IF(J256="B",OFFSET(L256,-1,0)+1,OFFSET(L256,-1,0)))</f>
        <v>0</v>
      </c>
      <c r="M256" s="97">
        <f t="shared" ref="M256:M263" ca="1" si="257">IF(J256="A",0,IF(J256="B",0,IF(J256="C",OFFSET(M256,-1,0)+1,OFFSET(M256,-1,0))))</f>
        <v>0</v>
      </c>
      <c r="N256" s="97">
        <f t="shared" ref="N256:N263" ca="1" si="258">IF(J256="A",0,IF(J256="B",0,IF(J256="C",0,IF(J256="D",OFFSET(N256,-1,0)+1,OFFSET(N256,-1,0)))))</f>
        <v>0</v>
      </c>
      <c r="O256" s="97">
        <f t="shared" ref="O256:O263" ca="1" si="259">IF(J256="A",0,IF(J256="B",0,IF(J256="C",0,IF(J256="D",0,IF(J256="E",OFFSET(O256,-1,0)+1,OFFSET(O256,-1,0))))))</f>
        <v>0</v>
      </c>
      <c r="P256" s="98" t="str">
        <f t="shared" ref="P256:P263" ca="1" si="260">IF(J256="A",CONCATENATE(IF(K256=0,,K256),IF(L256=0,,"."),IF(L256=0,,L256),IF(M256=0,,"."),IF(M256=0,,M256),IF(N256=0,,"."),IF(N256=0,,N256),IF(O256=0,,"."),IF(O256=0,,O256),".0"),CONCATENATE(IF(K256=0,,K256),IF(L256=0,,"."),IF(L256=0,,L256),IF(M256=0,,"."),IF(M256=0,,M256),IF(N256=0,,"."),IF(N256=0,,N256),IF(O256=0,,"."),IF(O256=0,,O256)))</f>
        <v>9.0</v>
      </c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</row>
    <row r="257" spans="1:30" ht="21.75" customHeight="1">
      <c r="A257" s="204" t="s">
        <v>725</v>
      </c>
      <c r="B257" s="25" t="s">
        <v>261</v>
      </c>
      <c r="C257" s="130" t="s">
        <v>411</v>
      </c>
      <c r="D257" s="26" t="s">
        <v>262</v>
      </c>
      <c r="E257" s="132" t="s">
        <v>300</v>
      </c>
      <c r="F257" s="194">
        <v>12675</v>
      </c>
      <c r="G257" s="206">
        <v>12675</v>
      </c>
      <c r="H257" s="133"/>
      <c r="I257" s="133">
        <f t="shared" ref="I257:I262" si="261">ROUND((F257*H257),2)</f>
        <v>0</v>
      </c>
      <c r="J257" s="114" t="s">
        <v>40</v>
      </c>
      <c r="K257" s="96">
        <f t="shared" ca="1" si="255"/>
        <v>9</v>
      </c>
      <c r="L257" s="97">
        <f t="shared" ca="1" si="256"/>
        <v>0</v>
      </c>
      <c r="M257" s="97">
        <f t="shared" ca="1" si="257"/>
        <v>0</v>
      </c>
      <c r="N257" s="97">
        <f t="shared" ca="1" si="258"/>
        <v>0</v>
      </c>
      <c r="O257" s="97">
        <f t="shared" ca="1" si="259"/>
        <v>1</v>
      </c>
      <c r="P257" s="98" t="str">
        <f t="shared" ca="1" si="260"/>
        <v>9.1</v>
      </c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</row>
    <row r="258" spans="1:30" ht="37.5" customHeight="1">
      <c r="A258" s="204" t="s">
        <v>726</v>
      </c>
      <c r="B258" s="25" t="s">
        <v>324</v>
      </c>
      <c r="C258" s="130" t="s">
        <v>37</v>
      </c>
      <c r="D258" s="26" t="s">
        <v>325</v>
      </c>
      <c r="E258" s="132" t="s">
        <v>33</v>
      </c>
      <c r="F258" s="194">
        <v>123</v>
      </c>
      <c r="G258" s="206">
        <v>123</v>
      </c>
      <c r="H258" s="133"/>
      <c r="I258" s="133">
        <f t="shared" si="261"/>
        <v>0</v>
      </c>
      <c r="J258" s="114" t="s">
        <v>40</v>
      </c>
      <c r="K258" s="96">
        <f t="shared" ca="1" si="255"/>
        <v>9</v>
      </c>
      <c r="L258" s="97">
        <f t="shared" ca="1" si="256"/>
        <v>0</v>
      </c>
      <c r="M258" s="97">
        <f t="shared" ca="1" si="257"/>
        <v>0</v>
      </c>
      <c r="N258" s="97">
        <f t="shared" ca="1" si="258"/>
        <v>0</v>
      </c>
      <c r="O258" s="97">
        <f t="shared" ca="1" si="259"/>
        <v>2</v>
      </c>
      <c r="P258" s="98" t="str">
        <f t="shared" ca="1" si="260"/>
        <v>9.2</v>
      </c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</row>
    <row r="259" spans="1:30" ht="37.5" customHeight="1">
      <c r="A259" s="204" t="s">
        <v>727</v>
      </c>
      <c r="B259" s="25" t="s">
        <v>263</v>
      </c>
      <c r="C259" s="130" t="s">
        <v>411</v>
      </c>
      <c r="D259" s="26" t="s">
        <v>264</v>
      </c>
      <c r="E259" s="132" t="s">
        <v>1</v>
      </c>
      <c r="F259" s="194">
        <v>530</v>
      </c>
      <c r="G259" s="206">
        <v>530</v>
      </c>
      <c r="H259" s="133"/>
      <c r="I259" s="133">
        <f t="shared" si="261"/>
        <v>0</v>
      </c>
      <c r="J259" s="114" t="s">
        <v>40</v>
      </c>
      <c r="K259" s="96">
        <f t="shared" ca="1" si="255"/>
        <v>9</v>
      </c>
      <c r="L259" s="97">
        <f t="shared" ca="1" si="256"/>
        <v>0</v>
      </c>
      <c r="M259" s="97">
        <f t="shared" ca="1" si="257"/>
        <v>0</v>
      </c>
      <c r="N259" s="97">
        <f t="shared" ca="1" si="258"/>
        <v>0</v>
      </c>
      <c r="O259" s="97">
        <f t="shared" ca="1" si="259"/>
        <v>3</v>
      </c>
      <c r="P259" s="98" t="str">
        <f t="shared" ca="1" si="260"/>
        <v>9.3</v>
      </c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</row>
    <row r="260" spans="1:30" ht="37.5" customHeight="1">
      <c r="A260" s="204" t="s">
        <v>728</v>
      </c>
      <c r="B260" s="25" t="s">
        <v>331</v>
      </c>
      <c r="C260" s="130" t="s">
        <v>37</v>
      </c>
      <c r="D260" s="26" t="s">
        <v>332</v>
      </c>
      <c r="E260" s="132" t="s">
        <v>33</v>
      </c>
      <c r="F260" s="194">
        <v>31</v>
      </c>
      <c r="G260" s="206">
        <v>31</v>
      </c>
      <c r="H260" s="133"/>
      <c r="I260" s="133">
        <f t="shared" si="261"/>
        <v>0</v>
      </c>
      <c r="J260" s="114" t="s">
        <v>40</v>
      </c>
      <c r="K260" s="96">
        <f t="shared" ca="1" si="255"/>
        <v>9</v>
      </c>
      <c r="L260" s="97">
        <f t="shared" ca="1" si="256"/>
        <v>0</v>
      </c>
      <c r="M260" s="97">
        <f t="shared" ca="1" si="257"/>
        <v>0</v>
      </c>
      <c r="N260" s="97">
        <f t="shared" ca="1" si="258"/>
        <v>0</v>
      </c>
      <c r="O260" s="97">
        <f t="shared" ca="1" si="259"/>
        <v>4</v>
      </c>
      <c r="P260" s="98" t="str">
        <f t="shared" ca="1" si="260"/>
        <v>9.4</v>
      </c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</row>
    <row r="261" spans="1:30" ht="37.5" customHeight="1">
      <c r="A261" s="204" t="s">
        <v>729</v>
      </c>
      <c r="B261" s="25" t="s">
        <v>265</v>
      </c>
      <c r="C261" s="130" t="s">
        <v>411</v>
      </c>
      <c r="D261" s="26" t="s">
        <v>266</v>
      </c>
      <c r="E261" s="132" t="s">
        <v>1</v>
      </c>
      <c r="F261" s="194">
        <v>424</v>
      </c>
      <c r="G261" s="206">
        <v>424</v>
      </c>
      <c r="H261" s="133"/>
      <c r="I261" s="133">
        <f t="shared" si="261"/>
        <v>0</v>
      </c>
      <c r="J261" s="114" t="s">
        <v>40</v>
      </c>
      <c r="K261" s="96">
        <f t="shared" ca="1" si="255"/>
        <v>9</v>
      </c>
      <c r="L261" s="97">
        <f t="shared" ca="1" si="256"/>
        <v>0</v>
      </c>
      <c r="M261" s="97">
        <f t="shared" ca="1" si="257"/>
        <v>0</v>
      </c>
      <c r="N261" s="97">
        <f t="shared" ca="1" si="258"/>
        <v>0</v>
      </c>
      <c r="O261" s="97">
        <f t="shared" ca="1" si="259"/>
        <v>5</v>
      </c>
      <c r="P261" s="98" t="str">
        <f t="shared" ca="1" si="260"/>
        <v>9.5</v>
      </c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</row>
    <row r="262" spans="1:30" ht="37.5" customHeight="1">
      <c r="A262" s="204" t="s">
        <v>730</v>
      </c>
      <c r="B262" s="25" t="s">
        <v>326</v>
      </c>
      <c r="C262" s="130" t="s">
        <v>37</v>
      </c>
      <c r="D262" s="26" t="s">
        <v>327</v>
      </c>
      <c r="E262" s="132" t="s">
        <v>33</v>
      </c>
      <c r="F262" s="194">
        <v>87</v>
      </c>
      <c r="G262" s="206">
        <v>87</v>
      </c>
      <c r="H262" s="133"/>
      <c r="I262" s="133">
        <f t="shared" si="261"/>
        <v>0</v>
      </c>
      <c r="J262" s="114" t="s">
        <v>40</v>
      </c>
      <c r="K262" s="96">
        <f t="shared" ca="1" si="255"/>
        <v>9</v>
      </c>
      <c r="L262" s="97">
        <f t="shared" ca="1" si="256"/>
        <v>0</v>
      </c>
      <c r="M262" s="97">
        <f t="shared" ca="1" si="257"/>
        <v>0</v>
      </c>
      <c r="N262" s="97">
        <f t="shared" ca="1" si="258"/>
        <v>0</v>
      </c>
      <c r="O262" s="97">
        <f t="shared" ca="1" si="259"/>
        <v>6</v>
      </c>
      <c r="P262" s="98" t="str">
        <f t="shared" ca="1" si="260"/>
        <v>9.6</v>
      </c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</row>
    <row r="263" spans="1:30" ht="9.9499999999999993" customHeight="1">
      <c r="A263" s="148"/>
      <c r="B263" s="93"/>
      <c r="C263" s="93"/>
      <c r="D263" s="134"/>
      <c r="E263" s="182"/>
      <c r="F263" s="168"/>
      <c r="G263" s="168"/>
      <c r="H263" s="196"/>
      <c r="I263" s="145"/>
      <c r="J263" s="114" t="s">
        <v>40</v>
      </c>
      <c r="K263" s="96">
        <f t="shared" ca="1" si="255"/>
        <v>9</v>
      </c>
      <c r="L263" s="97">
        <f t="shared" ca="1" si="256"/>
        <v>0</v>
      </c>
      <c r="M263" s="97">
        <f t="shared" ca="1" si="257"/>
        <v>0</v>
      </c>
      <c r="N263" s="97">
        <f t="shared" ca="1" si="258"/>
        <v>0</v>
      </c>
      <c r="O263" s="97">
        <f t="shared" ca="1" si="259"/>
        <v>7</v>
      </c>
      <c r="P263" s="98" t="str">
        <f t="shared" ca="1" si="260"/>
        <v>9.7</v>
      </c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</row>
    <row r="264" spans="1:30" ht="20.100000000000001" customHeight="1">
      <c r="A264" s="146" t="s">
        <v>356</v>
      </c>
      <c r="B264" s="94" t="s">
        <v>366</v>
      </c>
      <c r="C264" s="94"/>
      <c r="D264" s="138"/>
      <c r="E264" s="138"/>
      <c r="F264" s="139"/>
      <c r="G264" s="139"/>
      <c r="H264" s="195"/>
      <c r="I264" s="140">
        <f>SUBTOTAL(9,I265)</f>
        <v>0</v>
      </c>
      <c r="J264" s="114" t="s">
        <v>34</v>
      </c>
      <c r="K264" s="96">
        <f t="shared" ca="1" si="249"/>
        <v>10</v>
      </c>
      <c r="L264" s="97">
        <f t="shared" ca="1" si="250"/>
        <v>0</v>
      </c>
      <c r="M264" s="97">
        <f t="shared" ca="1" si="251"/>
        <v>0</v>
      </c>
      <c r="N264" s="97">
        <f t="shared" ca="1" si="252"/>
        <v>0</v>
      </c>
      <c r="O264" s="97">
        <f t="shared" ca="1" si="253"/>
        <v>0</v>
      </c>
      <c r="P264" s="98" t="str">
        <f t="shared" ca="1" si="254"/>
        <v>10.0</v>
      </c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</row>
    <row r="265" spans="1:30" ht="30.75" customHeight="1">
      <c r="A265" s="204" t="s">
        <v>731</v>
      </c>
      <c r="B265" s="99" t="s">
        <v>367</v>
      </c>
      <c r="C265" s="130" t="s">
        <v>37</v>
      </c>
      <c r="D265" s="26" t="s">
        <v>368</v>
      </c>
      <c r="E265" s="132" t="s">
        <v>33</v>
      </c>
      <c r="F265" s="194">
        <v>53</v>
      </c>
      <c r="G265" s="206">
        <v>53</v>
      </c>
      <c r="H265" s="133"/>
      <c r="I265" s="133">
        <f>ROUND((F265*H265),2)</f>
        <v>0</v>
      </c>
      <c r="J265" s="114" t="s">
        <v>40</v>
      </c>
      <c r="K265" s="96">
        <f t="shared" ref="K265" ca="1" si="262">IF(J265="A",OFFSET(K265,-1,0)+1,OFFSET(K265,-1,0))</f>
        <v>10</v>
      </c>
      <c r="L265" s="97">
        <f t="shared" ref="L265" ca="1" si="263">IF(J265="A",0,IF(J265="B",OFFSET(L265,-1,0)+1,OFFSET(L265,-1,0)))</f>
        <v>0</v>
      </c>
      <c r="M265" s="97">
        <f t="shared" ref="M265" ca="1" si="264">IF(J265="A",0,IF(J265="B",0,IF(J265="C",OFFSET(M265,-1,0)+1,OFFSET(M265,-1,0))))</f>
        <v>0</v>
      </c>
      <c r="N265" s="97">
        <f t="shared" ref="N265" ca="1" si="265">IF(J265="A",0,IF(J265="B",0,IF(J265="C",0,IF(J265="D",OFFSET(N265,-1,0)+1,OFFSET(N265,-1,0)))))</f>
        <v>0</v>
      </c>
      <c r="O265" s="97">
        <f t="shared" ref="O265" ca="1" si="266">IF(J265="A",0,IF(J265="B",0,IF(J265="C",0,IF(J265="D",0,IF(J265="E",OFFSET(O265,-1,0)+1,OFFSET(O265,-1,0))))))</f>
        <v>1</v>
      </c>
      <c r="P265" s="98" t="str">
        <f t="shared" ref="P265" ca="1" si="267">IF(J265="A",CONCATENATE(IF(K265=0,,K265),IF(L265=0,,"."),IF(L265=0,,L265),IF(M265=0,,"."),IF(M265=0,,M265),IF(N265=0,,"."),IF(N265=0,,N265),IF(O265=0,,"."),IF(O265=0,,O265),".0"),CONCATENATE(IF(K265=0,,K265),IF(L265=0,,"."),IF(L265=0,,L265),IF(M265=0,,"."),IF(M265=0,,M265),IF(N265=0,,"."),IF(N265=0,,N265),IF(O265=0,,"."),IF(O265=0,,O265)))</f>
        <v>10.1</v>
      </c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</row>
    <row r="266" spans="1:30" ht="9.9499999999999993" customHeight="1">
      <c r="A266" s="148"/>
      <c r="B266" s="93"/>
      <c r="C266" s="93"/>
      <c r="D266" s="134"/>
      <c r="E266" s="182"/>
      <c r="F266" s="168"/>
      <c r="G266" s="168"/>
      <c r="H266" s="196"/>
      <c r="I266" s="145"/>
      <c r="J266" s="114" t="s">
        <v>40</v>
      </c>
      <c r="K266" s="96">
        <f t="shared" ref="K266:K280" ca="1" si="268">IF(J266="A",OFFSET(K266,-1,0)+1,OFFSET(K266,-1,0))</f>
        <v>10</v>
      </c>
      <c r="L266" s="97">
        <f t="shared" ref="L266:L280" ca="1" si="269">IF(J266="A",0,IF(J266="B",OFFSET(L266,-1,0)+1,OFFSET(L266,-1,0)))</f>
        <v>0</v>
      </c>
      <c r="M266" s="97">
        <f t="shared" ref="M266:M280" ca="1" si="270">IF(J266="A",0,IF(J266="B",0,IF(J266="C",OFFSET(M266,-1,0)+1,OFFSET(M266,-1,0))))</f>
        <v>0</v>
      </c>
      <c r="N266" s="97">
        <f t="shared" ref="N266:N280" ca="1" si="271">IF(J266="A",0,IF(J266="B",0,IF(J266="C",0,IF(J266="D",OFFSET(N266,-1,0)+1,OFFSET(N266,-1,0)))))</f>
        <v>0</v>
      </c>
      <c r="O266" s="97">
        <f t="shared" ref="O266:O280" ca="1" si="272">IF(J266="A",0,IF(J266="B",0,IF(J266="C",0,IF(J266="D",0,IF(J266="E",OFFSET(O266,-1,0)+1,OFFSET(O266,-1,0))))))</f>
        <v>2</v>
      </c>
      <c r="P266" s="98" t="str">
        <f t="shared" ref="P266:P280" ca="1" si="273">IF(J266="A",CONCATENATE(IF(K266=0,,K266),IF(L266=0,,"."),IF(L266=0,,L266),IF(M266=0,,"."),IF(M266=0,,M266),IF(N266=0,,"."),IF(N266=0,,N266),IF(O266=0,,"."),IF(O266=0,,O266),".0"),CONCATENATE(IF(K266=0,,K266),IF(L266=0,,"."),IF(L266=0,,L266),IF(M266=0,,"."),IF(M266=0,,M266),IF(N266=0,,"."),IF(N266=0,,N266),IF(O266=0,,"."),IF(O266=0,,O266)))</f>
        <v>10.2</v>
      </c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</row>
    <row r="267" spans="1:30" ht="20.100000000000001" customHeight="1">
      <c r="A267" s="146" t="s">
        <v>372</v>
      </c>
      <c r="B267" s="94" t="s">
        <v>358</v>
      </c>
      <c r="C267" s="94"/>
      <c r="D267" s="138"/>
      <c r="E267" s="138"/>
      <c r="F267" s="139"/>
      <c r="G267" s="139"/>
      <c r="H267" s="195"/>
      <c r="I267" s="140">
        <f>SUBTOTAL(9,I268:I282)</f>
        <v>0</v>
      </c>
      <c r="J267" s="114" t="s">
        <v>34</v>
      </c>
      <c r="K267" s="96">
        <f t="shared" ca="1" si="268"/>
        <v>11</v>
      </c>
      <c r="L267" s="97">
        <f t="shared" ca="1" si="269"/>
        <v>0</v>
      </c>
      <c r="M267" s="97">
        <f t="shared" ca="1" si="270"/>
        <v>0</v>
      </c>
      <c r="N267" s="97">
        <f t="shared" ca="1" si="271"/>
        <v>0</v>
      </c>
      <c r="O267" s="97">
        <f t="shared" ca="1" si="272"/>
        <v>0</v>
      </c>
      <c r="P267" s="98" t="str">
        <f t="shared" ca="1" si="273"/>
        <v>11.0</v>
      </c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</row>
    <row r="268" spans="1:30" ht="25.5">
      <c r="A268" s="204" t="s">
        <v>732</v>
      </c>
      <c r="B268" s="25" t="s">
        <v>481</v>
      </c>
      <c r="C268" s="130" t="s">
        <v>37</v>
      </c>
      <c r="D268" s="173" t="s">
        <v>422</v>
      </c>
      <c r="E268" s="132" t="s">
        <v>33</v>
      </c>
      <c r="F268" s="194">
        <v>1</v>
      </c>
      <c r="G268" s="206">
        <v>1</v>
      </c>
      <c r="H268" s="133"/>
      <c r="I268" s="133">
        <f t="shared" ref="I268:I282" si="274">ROUND((F268*H268),2)</f>
        <v>0</v>
      </c>
      <c r="J268" s="114" t="s">
        <v>40</v>
      </c>
      <c r="K268" s="96">
        <f t="shared" ca="1" si="268"/>
        <v>11</v>
      </c>
      <c r="L268" s="97">
        <f t="shared" ca="1" si="269"/>
        <v>0</v>
      </c>
      <c r="M268" s="97">
        <f t="shared" ca="1" si="270"/>
        <v>0</v>
      </c>
      <c r="N268" s="97">
        <f t="shared" ca="1" si="271"/>
        <v>0</v>
      </c>
      <c r="O268" s="97">
        <f t="shared" ca="1" si="272"/>
        <v>1</v>
      </c>
      <c r="P268" s="98" t="str">
        <f t="shared" ca="1" si="273"/>
        <v>11.1</v>
      </c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</row>
    <row r="269" spans="1:30" ht="13.5">
      <c r="A269" s="204" t="s">
        <v>733</v>
      </c>
      <c r="B269" s="25" t="s">
        <v>482</v>
      </c>
      <c r="C269" s="130" t="s">
        <v>37</v>
      </c>
      <c r="D269" s="173" t="s">
        <v>423</v>
      </c>
      <c r="E269" s="132" t="s">
        <v>33</v>
      </c>
      <c r="F269" s="194">
        <v>1</v>
      </c>
      <c r="G269" s="206">
        <v>1</v>
      </c>
      <c r="H269" s="133"/>
      <c r="I269" s="133">
        <f t="shared" si="274"/>
        <v>0</v>
      </c>
      <c r="J269" s="114" t="s">
        <v>40</v>
      </c>
      <c r="K269" s="96">
        <f t="shared" ca="1" si="268"/>
        <v>11</v>
      </c>
      <c r="L269" s="97">
        <f t="shared" ca="1" si="269"/>
        <v>0</v>
      </c>
      <c r="M269" s="97">
        <f t="shared" ca="1" si="270"/>
        <v>0</v>
      </c>
      <c r="N269" s="97">
        <f t="shared" ca="1" si="271"/>
        <v>0</v>
      </c>
      <c r="O269" s="97">
        <f t="shared" ca="1" si="272"/>
        <v>2</v>
      </c>
      <c r="P269" s="98" t="str">
        <f t="shared" ca="1" si="273"/>
        <v>11.2</v>
      </c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</row>
    <row r="270" spans="1:30" ht="13.5">
      <c r="A270" s="204" t="s">
        <v>734</v>
      </c>
      <c r="B270" s="25" t="s">
        <v>483</v>
      </c>
      <c r="C270" s="130" t="s">
        <v>37</v>
      </c>
      <c r="D270" s="173" t="s">
        <v>424</v>
      </c>
      <c r="E270" s="132" t="s">
        <v>33</v>
      </c>
      <c r="F270" s="194">
        <v>1</v>
      </c>
      <c r="G270" s="206">
        <v>1</v>
      </c>
      <c r="H270" s="133"/>
      <c r="I270" s="133">
        <f t="shared" si="274"/>
        <v>0</v>
      </c>
      <c r="J270" s="114" t="s">
        <v>40</v>
      </c>
      <c r="K270" s="96">
        <f t="shared" ref="K270:K277" ca="1" si="275">IF(J270="A",OFFSET(K270,-1,0)+1,OFFSET(K270,-1,0))</f>
        <v>11</v>
      </c>
      <c r="L270" s="97">
        <f t="shared" ref="L270:L277" ca="1" si="276">IF(J270="A",0,IF(J270="B",OFFSET(L270,-1,0)+1,OFFSET(L270,-1,0)))</f>
        <v>0</v>
      </c>
      <c r="M270" s="97">
        <f t="shared" ref="M270:M277" ca="1" si="277">IF(J270="A",0,IF(J270="B",0,IF(J270="C",OFFSET(M270,-1,0)+1,OFFSET(M270,-1,0))))</f>
        <v>0</v>
      </c>
      <c r="N270" s="97">
        <f t="shared" ref="N270:N277" ca="1" si="278">IF(J270="A",0,IF(J270="B",0,IF(J270="C",0,IF(J270="D",OFFSET(N270,-1,0)+1,OFFSET(N270,-1,0)))))</f>
        <v>0</v>
      </c>
      <c r="O270" s="97">
        <f t="shared" ref="O270:O277" ca="1" si="279">IF(J270="A",0,IF(J270="B",0,IF(J270="C",0,IF(J270="D",0,IF(J270="E",OFFSET(O270,-1,0)+1,OFFSET(O270,-1,0))))))</f>
        <v>3</v>
      </c>
      <c r="P270" s="98" t="str">
        <f t="shared" ref="P270:P277" ca="1" si="280">IF(J270="A",CONCATENATE(IF(K270=0,,K270),IF(L270=0,,"."),IF(L270=0,,L270),IF(M270=0,,"."),IF(M270=0,,M270),IF(N270=0,,"."),IF(N270=0,,N270),IF(O270=0,,"."),IF(O270=0,,O270),".0"),CONCATENATE(IF(K270=0,,K270),IF(L270=0,,"."),IF(L270=0,,L270),IF(M270=0,,"."),IF(M270=0,,M270),IF(N270=0,,"."),IF(N270=0,,N270),IF(O270=0,,"."),IF(O270=0,,O270)))</f>
        <v>11.3</v>
      </c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</row>
    <row r="271" spans="1:30" ht="13.5">
      <c r="A271" s="204" t="s">
        <v>735</v>
      </c>
      <c r="B271" s="25" t="s">
        <v>484</v>
      </c>
      <c r="C271" s="130" t="s">
        <v>37</v>
      </c>
      <c r="D271" s="173" t="s">
        <v>425</v>
      </c>
      <c r="E271" s="132" t="s">
        <v>33</v>
      </c>
      <c r="F271" s="194">
        <v>1</v>
      </c>
      <c r="G271" s="206">
        <v>1</v>
      </c>
      <c r="H271" s="133"/>
      <c r="I271" s="133">
        <f t="shared" si="274"/>
        <v>0</v>
      </c>
      <c r="J271" s="114" t="s">
        <v>40</v>
      </c>
      <c r="K271" s="96">
        <f t="shared" ca="1" si="275"/>
        <v>11</v>
      </c>
      <c r="L271" s="97">
        <f t="shared" ca="1" si="276"/>
        <v>0</v>
      </c>
      <c r="M271" s="97">
        <f t="shared" ca="1" si="277"/>
        <v>0</v>
      </c>
      <c r="N271" s="97">
        <f t="shared" ca="1" si="278"/>
        <v>0</v>
      </c>
      <c r="O271" s="97">
        <f t="shared" ca="1" si="279"/>
        <v>4</v>
      </c>
      <c r="P271" s="98" t="str">
        <f t="shared" ca="1" si="280"/>
        <v>11.4</v>
      </c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</row>
    <row r="272" spans="1:30" ht="13.5">
      <c r="A272" s="204" t="s">
        <v>736</v>
      </c>
      <c r="B272" s="25" t="s">
        <v>485</v>
      </c>
      <c r="C272" s="130" t="s">
        <v>37</v>
      </c>
      <c r="D272" s="173" t="s">
        <v>426</v>
      </c>
      <c r="E272" s="132" t="s">
        <v>33</v>
      </c>
      <c r="F272" s="194">
        <v>1</v>
      </c>
      <c r="G272" s="206">
        <v>1</v>
      </c>
      <c r="H272" s="133"/>
      <c r="I272" s="133">
        <f t="shared" si="274"/>
        <v>0</v>
      </c>
      <c r="J272" s="114" t="s">
        <v>40</v>
      </c>
      <c r="K272" s="96">
        <f t="shared" ca="1" si="275"/>
        <v>11</v>
      </c>
      <c r="L272" s="97">
        <f t="shared" ca="1" si="276"/>
        <v>0</v>
      </c>
      <c r="M272" s="97">
        <f t="shared" ca="1" si="277"/>
        <v>0</v>
      </c>
      <c r="N272" s="97">
        <f t="shared" ca="1" si="278"/>
        <v>0</v>
      </c>
      <c r="O272" s="97">
        <f t="shared" ca="1" si="279"/>
        <v>5</v>
      </c>
      <c r="P272" s="98" t="str">
        <f t="shared" ca="1" si="280"/>
        <v>11.5</v>
      </c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</row>
    <row r="273" spans="1:30" ht="13.5">
      <c r="A273" s="204" t="s">
        <v>737</v>
      </c>
      <c r="B273" s="25" t="s">
        <v>486</v>
      </c>
      <c r="C273" s="130" t="s">
        <v>37</v>
      </c>
      <c r="D273" s="173" t="s">
        <v>427</v>
      </c>
      <c r="E273" s="132" t="s">
        <v>33</v>
      </c>
      <c r="F273" s="194">
        <v>1</v>
      </c>
      <c r="G273" s="206">
        <v>1</v>
      </c>
      <c r="H273" s="133"/>
      <c r="I273" s="133">
        <f t="shared" si="274"/>
        <v>0</v>
      </c>
      <c r="J273" s="114" t="s">
        <v>40</v>
      </c>
      <c r="K273" s="96">
        <f t="shared" ca="1" si="275"/>
        <v>11</v>
      </c>
      <c r="L273" s="97">
        <f t="shared" ca="1" si="276"/>
        <v>0</v>
      </c>
      <c r="M273" s="97">
        <f t="shared" ca="1" si="277"/>
        <v>0</v>
      </c>
      <c r="N273" s="97">
        <f t="shared" ca="1" si="278"/>
        <v>0</v>
      </c>
      <c r="O273" s="97">
        <f t="shared" ca="1" si="279"/>
        <v>6</v>
      </c>
      <c r="P273" s="98" t="str">
        <f t="shared" ca="1" si="280"/>
        <v>11.6</v>
      </c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</row>
    <row r="274" spans="1:30" ht="13.5">
      <c r="A274" s="204" t="s">
        <v>738</v>
      </c>
      <c r="B274" s="25" t="s">
        <v>487</v>
      </c>
      <c r="C274" s="130" t="s">
        <v>37</v>
      </c>
      <c r="D274" s="173" t="s">
        <v>428</v>
      </c>
      <c r="E274" s="132" t="s">
        <v>33</v>
      </c>
      <c r="F274" s="194">
        <v>1</v>
      </c>
      <c r="G274" s="206">
        <v>1</v>
      </c>
      <c r="H274" s="133"/>
      <c r="I274" s="133">
        <f t="shared" si="274"/>
        <v>0</v>
      </c>
      <c r="J274" s="114" t="s">
        <v>40</v>
      </c>
      <c r="K274" s="96">
        <f t="shared" ca="1" si="275"/>
        <v>11</v>
      </c>
      <c r="L274" s="97">
        <f t="shared" ca="1" si="276"/>
        <v>0</v>
      </c>
      <c r="M274" s="97">
        <f t="shared" ca="1" si="277"/>
        <v>0</v>
      </c>
      <c r="N274" s="97">
        <f t="shared" ca="1" si="278"/>
        <v>0</v>
      </c>
      <c r="O274" s="97">
        <f t="shared" ca="1" si="279"/>
        <v>7</v>
      </c>
      <c r="P274" s="98" t="str">
        <f t="shared" ca="1" si="280"/>
        <v>11.7</v>
      </c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</row>
    <row r="275" spans="1:30" ht="13.5">
      <c r="A275" s="204" t="s">
        <v>739</v>
      </c>
      <c r="B275" s="25" t="s">
        <v>488</v>
      </c>
      <c r="C275" s="130" t="s">
        <v>37</v>
      </c>
      <c r="D275" s="173" t="s">
        <v>429</v>
      </c>
      <c r="E275" s="132" t="s">
        <v>33</v>
      </c>
      <c r="F275" s="194">
        <v>1</v>
      </c>
      <c r="G275" s="206">
        <v>1</v>
      </c>
      <c r="H275" s="133"/>
      <c r="I275" s="133">
        <f t="shared" si="274"/>
        <v>0</v>
      </c>
      <c r="J275" s="114" t="s">
        <v>40</v>
      </c>
      <c r="K275" s="96">
        <f t="shared" ca="1" si="275"/>
        <v>11</v>
      </c>
      <c r="L275" s="97">
        <f t="shared" ca="1" si="276"/>
        <v>0</v>
      </c>
      <c r="M275" s="97">
        <f t="shared" ca="1" si="277"/>
        <v>0</v>
      </c>
      <c r="N275" s="97">
        <f t="shared" ca="1" si="278"/>
        <v>0</v>
      </c>
      <c r="O275" s="97">
        <f t="shared" ca="1" si="279"/>
        <v>8</v>
      </c>
      <c r="P275" s="98" t="str">
        <f t="shared" ca="1" si="280"/>
        <v>11.8</v>
      </c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</row>
    <row r="276" spans="1:30" ht="13.5">
      <c r="A276" s="204" t="s">
        <v>740</v>
      </c>
      <c r="B276" s="25" t="s">
        <v>489</v>
      </c>
      <c r="C276" s="130" t="s">
        <v>37</v>
      </c>
      <c r="D276" s="173" t="s">
        <v>463</v>
      </c>
      <c r="E276" s="132" t="s">
        <v>33</v>
      </c>
      <c r="F276" s="194">
        <v>1</v>
      </c>
      <c r="G276" s="206">
        <v>1</v>
      </c>
      <c r="H276" s="133"/>
      <c r="I276" s="133">
        <f t="shared" si="274"/>
        <v>0</v>
      </c>
      <c r="J276" s="114" t="s">
        <v>40</v>
      </c>
      <c r="K276" s="96">
        <f t="shared" ca="1" si="275"/>
        <v>11</v>
      </c>
      <c r="L276" s="97">
        <f t="shared" ca="1" si="276"/>
        <v>0</v>
      </c>
      <c r="M276" s="97">
        <f t="shared" ca="1" si="277"/>
        <v>0</v>
      </c>
      <c r="N276" s="97">
        <f t="shared" ca="1" si="278"/>
        <v>0</v>
      </c>
      <c r="O276" s="97">
        <f t="shared" ca="1" si="279"/>
        <v>9</v>
      </c>
      <c r="P276" s="98" t="str">
        <f t="shared" ca="1" si="280"/>
        <v>11.9</v>
      </c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</row>
    <row r="277" spans="1:30" ht="13.5">
      <c r="A277" s="204" t="s">
        <v>741</v>
      </c>
      <c r="B277" s="25" t="s">
        <v>490</v>
      </c>
      <c r="C277" s="130" t="s">
        <v>37</v>
      </c>
      <c r="D277" s="173" t="s">
        <v>461</v>
      </c>
      <c r="E277" s="132" t="s">
        <v>33</v>
      </c>
      <c r="F277" s="194">
        <v>1</v>
      </c>
      <c r="G277" s="206">
        <v>1</v>
      </c>
      <c r="H277" s="133"/>
      <c r="I277" s="133">
        <f t="shared" si="274"/>
        <v>0</v>
      </c>
      <c r="J277" s="114" t="s">
        <v>40</v>
      </c>
      <c r="K277" s="96">
        <f t="shared" ca="1" si="275"/>
        <v>11</v>
      </c>
      <c r="L277" s="97">
        <f t="shared" ca="1" si="276"/>
        <v>0</v>
      </c>
      <c r="M277" s="97">
        <f t="shared" ca="1" si="277"/>
        <v>0</v>
      </c>
      <c r="N277" s="97">
        <f t="shared" ca="1" si="278"/>
        <v>0</v>
      </c>
      <c r="O277" s="97">
        <f t="shared" ca="1" si="279"/>
        <v>10</v>
      </c>
      <c r="P277" s="98" t="str">
        <f t="shared" ca="1" si="280"/>
        <v>11.10</v>
      </c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</row>
    <row r="278" spans="1:30" ht="13.5">
      <c r="A278" s="204" t="s">
        <v>409</v>
      </c>
      <c r="B278" s="25" t="s">
        <v>491</v>
      </c>
      <c r="C278" s="130" t="s">
        <v>37</v>
      </c>
      <c r="D278" s="173" t="s">
        <v>496</v>
      </c>
      <c r="E278" s="132" t="s">
        <v>33</v>
      </c>
      <c r="F278" s="194">
        <v>2</v>
      </c>
      <c r="G278" s="206">
        <v>1</v>
      </c>
      <c r="H278" s="133"/>
      <c r="I278" s="133">
        <f t="shared" si="274"/>
        <v>0</v>
      </c>
      <c r="J278" s="114" t="s">
        <v>40</v>
      </c>
      <c r="K278" s="96">
        <f t="shared" ca="1" si="268"/>
        <v>11</v>
      </c>
      <c r="L278" s="97">
        <f t="shared" ca="1" si="269"/>
        <v>0</v>
      </c>
      <c r="M278" s="97">
        <f t="shared" ca="1" si="270"/>
        <v>0</v>
      </c>
      <c r="N278" s="97">
        <f t="shared" ca="1" si="271"/>
        <v>0</v>
      </c>
      <c r="O278" s="97">
        <f t="shared" ca="1" si="272"/>
        <v>11</v>
      </c>
      <c r="P278" s="98" t="str">
        <f t="shared" ca="1" si="273"/>
        <v>11.11</v>
      </c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</row>
    <row r="279" spans="1:30" ht="25.5">
      <c r="A279" s="204" t="s">
        <v>742</v>
      </c>
      <c r="B279" s="25" t="s">
        <v>492</v>
      </c>
      <c r="C279" s="130" t="s">
        <v>37</v>
      </c>
      <c r="D279" s="173" t="s">
        <v>462</v>
      </c>
      <c r="E279" s="132" t="s">
        <v>33</v>
      </c>
      <c r="F279" s="194">
        <v>2</v>
      </c>
      <c r="G279" s="206">
        <v>1</v>
      </c>
      <c r="H279" s="133"/>
      <c r="I279" s="133">
        <f t="shared" si="274"/>
        <v>0</v>
      </c>
      <c r="J279" s="114" t="s">
        <v>40</v>
      </c>
      <c r="K279" s="96">
        <f t="shared" ca="1" si="268"/>
        <v>11</v>
      </c>
      <c r="L279" s="97">
        <f t="shared" ca="1" si="269"/>
        <v>0</v>
      </c>
      <c r="M279" s="97">
        <f t="shared" ca="1" si="270"/>
        <v>0</v>
      </c>
      <c r="N279" s="97">
        <f t="shared" ca="1" si="271"/>
        <v>0</v>
      </c>
      <c r="O279" s="97">
        <f t="shared" ca="1" si="272"/>
        <v>12</v>
      </c>
      <c r="P279" s="98" t="str">
        <f t="shared" ca="1" si="273"/>
        <v>11.12</v>
      </c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</row>
    <row r="280" spans="1:30" ht="13.5">
      <c r="A280" s="204" t="s">
        <v>743</v>
      </c>
      <c r="B280" s="25" t="s">
        <v>493</v>
      </c>
      <c r="C280" s="130" t="s">
        <v>37</v>
      </c>
      <c r="D280" s="173" t="s">
        <v>497</v>
      </c>
      <c r="E280" s="132" t="s">
        <v>33</v>
      </c>
      <c r="F280" s="194">
        <v>1</v>
      </c>
      <c r="G280" s="206">
        <v>1</v>
      </c>
      <c r="H280" s="133"/>
      <c r="I280" s="133">
        <f t="shared" si="274"/>
        <v>0</v>
      </c>
      <c r="J280" s="114" t="s">
        <v>40</v>
      </c>
      <c r="K280" s="96">
        <f t="shared" ca="1" si="268"/>
        <v>11</v>
      </c>
      <c r="L280" s="97">
        <f t="shared" ca="1" si="269"/>
        <v>0</v>
      </c>
      <c r="M280" s="97">
        <f t="shared" ca="1" si="270"/>
        <v>0</v>
      </c>
      <c r="N280" s="97">
        <f t="shared" ca="1" si="271"/>
        <v>0</v>
      </c>
      <c r="O280" s="97">
        <f t="shared" ca="1" si="272"/>
        <v>13</v>
      </c>
      <c r="P280" s="98" t="str">
        <f t="shared" ca="1" si="273"/>
        <v>11.13</v>
      </c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</row>
    <row r="281" spans="1:30" ht="13.5">
      <c r="A281" s="204" t="s">
        <v>744</v>
      </c>
      <c r="B281" s="25" t="s">
        <v>494</v>
      </c>
      <c r="C281" s="130" t="s">
        <v>37</v>
      </c>
      <c r="D281" s="173" t="s">
        <v>498</v>
      </c>
      <c r="E281" s="132" t="s">
        <v>33</v>
      </c>
      <c r="F281" s="194">
        <v>1</v>
      </c>
      <c r="G281" s="206">
        <v>1</v>
      </c>
      <c r="H281" s="133"/>
      <c r="I281" s="133">
        <f t="shared" si="274"/>
        <v>0</v>
      </c>
      <c r="J281" s="114" t="s">
        <v>40</v>
      </c>
      <c r="K281" s="96">
        <f t="shared" ref="K281:K283" ca="1" si="281">IF(J281="A",OFFSET(K281,-1,0)+1,OFFSET(K281,-1,0))</f>
        <v>11</v>
      </c>
      <c r="L281" s="97">
        <f t="shared" ref="L281:L283" ca="1" si="282">IF(J281="A",0,IF(J281="B",OFFSET(L281,-1,0)+1,OFFSET(L281,-1,0)))</f>
        <v>0</v>
      </c>
      <c r="M281" s="97">
        <f t="shared" ref="M281:M283" ca="1" si="283">IF(J281="A",0,IF(J281="B",0,IF(J281="C",OFFSET(M281,-1,0)+1,OFFSET(M281,-1,0))))</f>
        <v>0</v>
      </c>
      <c r="N281" s="97">
        <f t="shared" ref="N281:N283" ca="1" si="284">IF(J281="A",0,IF(J281="B",0,IF(J281="C",0,IF(J281="D",OFFSET(N281,-1,0)+1,OFFSET(N281,-1,0)))))</f>
        <v>0</v>
      </c>
      <c r="O281" s="97">
        <f t="shared" ref="O281:O283" ca="1" si="285">IF(J281="A",0,IF(J281="B",0,IF(J281="C",0,IF(J281="D",0,IF(J281="E",OFFSET(O281,-1,0)+1,OFFSET(O281,-1,0))))))</f>
        <v>14</v>
      </c>
      <c r="P281" s="98" t="str">
        <f t="shared" ref="P281:P283" ca="1" si="286">IF(J281="A",CONCATENATE(IF(K281=0,,K281),IF(L281=0,,"."),IF(L281=0,,L281),IF(M281=0,,"."),IF(M281=0,,M281),IF(N281=0,,"."),IF(N281=0,,N281),IF(O281=0,,"."),IF(O281=0,,O281),".0"),CONCATENATE(IF(K281=0,,K281),IF(L281=0,,"."),IF(L281=0,,L281),IF(M281=0,,"."),IF(M281=0,,M281),IF(N281=0,,"."),IF(N281=0,,N281),IF(O281=0,,"."),IF(O281=0,,O281)))</f>
        <v>11.14</v>
      </c>
    </row>
    <row r="282" spans="1:30" ht="13.5">
      <c r="A282" s="204" t="s">
        <v>745</v>
      </c>
      <c r="B282" s="25" t="s">
        <v>495</v>
      </c>
      <c r="C282" s="130" t="s">
        <v>37</v>
      </c>
      <c r="D282" s="26" t="s">
        <v>430</v>
      </c>
      <c r="E282" s="132" t="s">
        <v>33</v>
      </c>
      <c r="F282" s="194">
        <v>1</v>
      </c>
      <c r="G282" s="206">
        <v>1</v>
      </c>
      <c r="H282" s="133"/>
      <c r="I282" s="133">
        <f t="shared" si="274"/>
        <v>0</v>
      </c>
      <c r="J282" s="114" t="s">
        <v>40</v>
      </c>
      <c r="K282" s="96">
        <f t="shared" ca="1" si="281"/>
        <v>11</v>
      </c>
      <c r="L282" s="97">
        <f t="shared" ca="1" si="282"/>
        <v>0</v>
      </c>
      <c r="M282" s="97">
        <f t="shared" ca="1" si="283"/>
        <v>0</v>
      </c>
      <c r="N282" s="97">
        <f t="shared" ca="1" si="284"/>
        <v>0</v>
      </c>
      <c r="O282" s="97">
        <f t="shared" ca="1" si="285"/>
        <v>15</v>
      </c>
      <c r="P282" s="98" t="str">
        <f t="shared" ca="1" si="286"/>
        <v>11.15</v>
      </c>
    </row>
    <row r="283" spans="1:30" ht="13.5">
      <c r="A283" s="148"/>
      <c r="B283" s="166"/>
      <c r="C283" s="93"/>
      <c r="D283" s="134"/>
      <c r="E283" s="135"/>
      <c r="F283" s="144"/>
      <c r="G283" s="208"/>
      <c r="H283" s="136"/>
      <c r="I283" s="137"/>
      <c r="J283" s="114" t="s">
        <v>40</v>
      </c>
      <c r="K283" s="96">
        <f t="shared" ca="1" si="281"/>
        <v>11</v>
      </c>
      <c r="L283" s="97">
        <f t="shared" ca="1" si="282"/>
        <v>0</v>
      </c>
      <c r="M283" s="97">
        <f t="shared" ca="1" si="283"/>
        <v>0</v>
      </c>
      <c r="N283" s="97">
        <f t="shared" ca="1" si="284"/>
        <v>0</v>
      </c>
      <c r="O283" s="97">
        <f t="shared" ca="1" si="285"/>
        <v>16</v>
      </c>
      <c r="P283" s="98" t="str">
        <f t="shared" ca="1" si="286"/>
        <v>11.16</v>
      </c>
    </row>
    <row r="284" spans="1:30">
      <c r="A284" s="186"/>
      <c r="B284" s="183"/>
      <c r="C284" s="183"/>
      <c r="D284" s="183"/>
      <c r="E284" s="183"/>
      <c r="F284" s="184"/>
      <c r="G284" s="184"/>
      <c r="H284" s="197" t="s">
        <v>436</v>
      </c>
      <c r="I284" s="205">
        <f>ROUND(SUBTOTAL(9,I14:I282),2)</f>
        <v>0</v>
      </c>
    </row>
    <row r="285" spans="1:30">
      <c r="A285" s="148"/>
      <c r="B285" s="166"/>
      <c r="C285" s="93"/>
      <c r="D285" s="134"/>
      <c r="E285" s="135"/>
      <c r="F285" s="144"/>
      <c r="G285" s="208"/>
      <c r="H285" s="136"/>
      <c r="I285" s="137"/>
    </row>
    <row r="286" spans="1:30">
      <c r="A286" s="220"/>
      <c r="B286" s="221"/>
      <c r="C286" s="221"/>
      <c r="D286" s="221"/>
      <c r="E286" s="221"/>
      <c r="F286" s="222"/>
      <c r="G286" s="222"/>
      <c r="H286" s="223" t="s">
        <v>57</v>
      </c>
      <c r="I286" s="224">
        <f>ROUND(I284*(1+I6),2)</f>
        <v>0</v>
      </c>
    </row>
    <row r="287" spans="1:30" ht="12">
      <c r="A287" s="249"/>
      <c r="B287" s="250"/>
      <c r="C287" s="250"/>
      <c r="D287" s="251"/>
      <c r="E287" s="252"/>
      <c r="F287" s="253"/>
      <c r="G287" s="253"/>
      <c r="H287" s="254"/>
      <c r="I287" s="255"/>
    </row>
    <row r="288" spans="1:30" ht="12">
      <c r="A288" s="80"/>
    </row>
    <row r="289" spans="1:1" ht="12">
      <c r="A289" s="80"/>
    </row>
  </sheetData>
  <autoFilter ref="A13:I286" xr:uid="{00000000-0009-0000-0000-000003000000}"/>
  <mergeCells count="10">
    <mergeCell ref="A1:I4"/>
    <mergeCell ref="F11:F12"/>
    <mergeCell ref="A11:A12"/>
    <mergeCell ref="B11:B12"/>
    <mergeCell ref="C11:C12"/>
    <mergeCell ref="D11:D12"/>
    <mergeCell ref="E11:E12"/>
    <mergeCell ref="H11:I11"/>
    <mergeCell ref="A8:B8"/>
    <mergeCell ref="G11:G12"/>
  </mergeCells>
  <phoneticPr fontId="127" type="noConversion"/>
  <conditionalFormatting sqref="A34">
    <cfRule type="duplicateValues" dxfId="158" priority="339"/>
    <cfRule type="duplicateValues" dxfId="157" priority="338"/>
    <cfRule type="duplicateValues" dxfId="156" priority="337"/>
    <cfRule type="duplicateValues" dxfId="155" priority="332"/>
    <cfRule type="duplicateValues" dxfId="154" priority="333"/>
    <cfRule type="duplicateValues" dxfId="153" priority="334"/>
    <cfRule type="duplicateValues" dxfId="152" priority="335"/>
    <cfRule type="duplicateValues" dxfId="151" priority="336"/>
    <cfRule type="duplicateValues" dxfId="150" priority="331"/>
  </conditionalFormatting>
  <conditionalFormatting sqref="A38">
    <cfRule type="duplicateValues" dxfId="149" priority="323"/>
    <cfRule type="duplicateValues" dxfId="148" priority="324"/>
    <cfRule type="duplicateValues" dxfId="147" priority="325"/>
    <cfRule type="duplicateValues" dxfId="146" priority="330"/>
    <cfRule type="duplicateValues" dxfId="145" priority="329"/>
    <cfRule type="duplicateValues" dxfId="144" priority="328"/>
    <cfRule type="duplicateValues" dxfId="143" priority="326"/>
    <cfRule type="duplicateValues" dxfId="142" priority="327"/>
    <cfRule type="duplicateValues" dxfId="141" priority="322"/>
  </conditionalFormatting>
  <conditionalFormatting sqref="A56">
    <cfRule type="duplicateValues" dxfId="140" priority="318"/>
    <cfRule type="duplicateValues" dxfId="139" priority="317"/>
    <cfRule type="duplicateValues" dxfId="138" priority="316"/>
    <cfRule type="duplicateValues" dxfId="137" priority="321"/>
    <cfRule type="duplicateValues" dxfId="136" priority="320"/>
    <cfRule type="duplicateValues" dxfId="135" priority="319"/>
    <cfRule type="duplicateValues" dxfId="134" priority="315"/>
    <cfRule type="duplicateValues" dxfId="133" priority="314"/>
    <cfRule type="duplicateValues" dxfId="132" priority="313"/>
  </conditionalFormatting>
  <conditionalFormatting sqref="A81">
    <cfRule type="duplicateValues" dxfId="131" priority="232"/>
    <cfRule type="duplicateValues" dxfId="130" priority="231"/>
    <cfRule type="duplicateValues" dxfId="129" priority="230"/>
    <cfRule type="duplicateValues" dxfId="128" priority="229"/>
    <cfRule type="duplicateValues" dxfId="127" priority="228"/>
    <cfRule type="duplicateValues" dxfId="126" priority="227"/>
    <cfRule type="duplicateValues" dxfId="125" priority="226"/>
    <cfRule type="duplicateValues" dxfId="124" priority="234"/>
    <cfRule type="duplicateValues" dxfId="123" priority="233"/>
  </conditionalFormatting>
  <conditionalFormatting sqref="A90">
    <cfRule type="duplicateValues" dxfId="122" priority="92"/>
    <cfRule type="duplicateValues" dxfId="121" priority="91"/>
    <cfRule type="duplicateValues" dxfId="120" priority="93"/>
    <cfRule type="duplicateValues" dxfId="119" priority="94"/>
    <cfRule type="duplicateValues" dxfId="118" priority="95"/>
    <cfRule type="duplicateValues" dxfId="117" priority="96"/>
    <cfRule type="duplicateValues" dxfId="116" priority="97"/>
    <cfRule type="duplicateValues" dxfId="115" priority="98"/>
    <cfRule type="duplicateValues" dxfId="114" priority="99"/>
  </conditionalFormatting>
  <conditionalFormatting sqref="A97">
    <cfRule type="duplicateValues" dxfId="113" priority="42"/>
    <cfRule type="duplicateValues" dxfId="112" priority="43"/>
    <cfRule type="duplicateValues" dxfId="111" priority="44"/>
    <cfRule type="duplicateValues" dxfId="110" priority="45"/>
    <cfRule type="duplicateValues" dxfId="109" priority="46"/>
    <cfRule type="duplicateValues" dxfId="108" priority="47"/>
    <cfRule type="duplicateValues" dxfId="107" priority="48"/>
    <cfRule type="duplicateValues" dxfId="106" priority="41"/>
    <cfRule type="duplicateValues" dxfId="105" priority="40"/>
  </conditionalFormatting>
  <conditionalFormatting sqref="A104:A116 A118:A119">
    <cfRule type="duplicateValues" dxfId="104" priority="159"/>
    <cfRule type="duplicateValues" dxfId="103" priority="160"/>
    <cfRule type="duplicateValues" dxfId="102" priority="161"/>
    <cfRule type="duplicateValues" dxfId="101" priority="162"/>
    <cfRule type="duplicateValues" dxfId="100" priority="154"/>
    <cfRule type="duplicateValues" dxfId="99" priority="155"/>
    <cfRule type="duplicateValues" dxfId="98" priority="156"/>
    <cfRule type="duplicateValues" dxfId="97" priority="157"/>
    <cfRule type="duplicateValues" dxfId="96" priority="158"/>
  </conditionalFormatting>
  <conditionalFormatting sqref="A117">
    <cfRule type="duplicateValues" dxfId="95" priority="17"/>
    <cfRule type="duplicateValues" dxfId="94" priority="18"/>
    <cfRule type="duplicateValues" dxfId="93" priority="19"/>
    <cfRule type="duplicateValues" dxfId="92" priority="20"/>
    <cfRule type="duplicateValues" dxfId="91" priority="21"/>
    <cfRule type="duplicateValues" dxfId="90" priority="22"/>
    <cfRule type="duplicateValues" dxfId="89" priority="24"/>
    <cfRule type="duplicateValues" dxfId="88" priority="23"/>
    <cfRule type="duplicateValues" dxfId="87" priority="16"/>
  </conditionalFormatting>
  <conditionalFormatting sqref="A120">
    <cfRule type="duplicateValues" dxfId="86" priority="173"/>
    <cfRule type="duplicateValues" dxfId="85" priority="166"/>
    <cfRule type="duplicateValues" dxfId="84" priority="174"/>
    <cfRule type="duplicateValues" dxfId="83" priority="167"/>
    <cfRule type="duplicateValues" dxfId="82" priority="168"/>
    <cfRule type="duplicateValues" dxfId="81" priority="169"/>
    <cfRule type="duplicateValues" dxfId="80" priority="170"/>
    <cfRule type="duplicateValues" dxfId="79" priority="171"/>
    <cfRule type="duplicateValues" dxfId="78" priority="172"/>
  </conditionalFormatting>
  <conditionalFormatting sqref="A136">
    <cfRule type="duplicateValues" dxfId="77" priority="142"/>
    <cfRule type="duplicateValues" dxfId="76" priority="143"/>
    <cfRule type="duplicateValues" dxfId="75" priority="144"/>
  </conditionalFormatting>
  <conditionalFormatting sqref="A137">
    <cfRule type="duplicateValues" dxfId="74" priority="137"/>
    <cfRule type="duplicateValues" dxfId="73" priority="134"/>
    <cfRule type="duplicateValues" dxfId="72" priority="135"/>
    <cfRule type="duplicateValues" dxfId="71" priority="136"/>
    <cfRule type="duplicateValues" dxfId="70" priority="138"/>
    <cfRule type="duplicateValues" dxfId="69" priority="139"/>
    <cfRule type="duplicateValues" dxfId="68" priority="140"/>
    <cfRule type="duplicateValues" dxfId="67" priority="141"/>
    <cfRule type="duplicateValues" dxfId="66" priority="133"/>
  </conditionalFormatting>
  <conditionalFormatting sqref="A142">
    <cfRule type="duplicateValues" dxfId="65" priority="130"/>
    <cfRule type="duplicateValues" dxfId="64" priority="129"/>
    <cfRule type="duplicateValues" dxfId="63" priority="128"/>
    <cfRule type="duplicateValues" dxfId="62" priority="126"/>
    <cfRule type="duplicateValues" dxfId="61" priority="124"/>
    <cfRule type="duplicateValues" dxfId="60" priority="127"/>
    <cfRule type="duplicateValues" dxfId="59" priority="125"/>
    <cfRule type="duplicateValues" dxfId="58" priority="132"/>
    <cfRule type="duplicateValues" dxfId="57" priority="131"/>
  </conditionalFormatting>
  <conditionalFormatting sqref="A145">
    <cfRule type="duplicateValues" dxfId="56" priority="150"/>
    <cfRule type="duplicateValues" dxfId="55" priority="151"/>
    <cfRule type="duplicateValues" dxfId="54" priority="152"/>
    <cfRule type="duplicateValues" dxfId="53" priority="153"/>
    <cfRule type="duplicateValues" dxfId="52" priority="147"/>
    <cfRule type="duplicateValues" dxfId="51" priority="145"/>
    <cfRule type="duplicateValues" dxfId="50" priority="146"/>
    <cfRule type="duplicateValues" dxfId="49" priority="148"/>
    <cfRule type="duplicateValues" dxfId="48" priority="149"/>
  </conditionalFormatting>
  <conditionalFormatting sqref="A169">
    <cfRule type="duplicateValues" dxfId="47" priority="70"/>
    <cfRule type="duplicateValues" dxfId="46" priority="78"/>
    <cfRule type="duplicateValues" dxfId="45" priority="77"/>
    <cfRule type="duplicateValues" dxfId="44" priority="76"/>
    <cfRule type="duplicateValues" dxfId="43" priority="75"/>
    <cfRule type="duplicateValues" dxfId="42" priority="74"/>
    <cfRule type="duplicateValues" dxfId="41" priority="73"/>
    <cfRule type="duplicateValues" dxfId="40" priority="72"/>
    <cfRule type="duplicateValues" dxfId="39" priority="71"/>
  </conditionalFormatting>
  <conditionalFormatting sqref="A180">
    <cfRule type="duplicateValues" dxfId="38" priority="872"/>
    <cfRule type="duplicateValues" dxfId="37" priority="871"/>
    <cfRule type="duplicateValues" dxfId="36" priority="873"/>
  </conditionalFormatting>
  <conditionalFormatting sqref="A181:A182">
    <cfRule type="duplicateValues" dxfId="35" priority="202"/>
    <cfRule type="duplicateValues" dxfId="34" priority="203"/>
    <cfRule type="duplicateValues" dxfId="33" priority="204"/>
  </conditionalFormatting>
  <conditionalFormatting sqref="A188">
    <cfRule type="duplicateValues" dxfId="32" priority="34"/>
    <cfRule type="duplicateValues" dxfId="31" priority="35"/>
    <cfRule type="duplicateValues" dxfId="30" priority="36"/>
  </conditionalFormatting>
  <conditionalFormatting sqref="A198">
    <cfRule type="duplicateValues" dxfId="29" priority="61"/>
    <cfRule type="duplicateValues" dxfId="28" priority="62"/>
    <cfRule type="duplicateValues" dxfId="27" priority="63"/>
  </conditionalFormatting>
  <conditionalFormatting sqref="A207">
    <cfRule type="duplicateValues" dxfId="26" priority="58"/>
    <cfRule type="duplicateValues" dxfId="25" priority="59"/>
    <cfRule type="duplicateValues" dxfId="24" priority="60"/>
  </conditionalFormatting>
  <conditionalFormatting sqref="A215">
    <cfRule type="duplicateValues" dxfId="23" priority="29"/>
    <cfRule type="duplicateValues" dxfId="22" priority="30"/>
    <cfRule type="duplicateValues" dxfId="21" priority="28"/>
  </conditionalFormatting>
  <conditionalFormatting sqref="A216:A217">
    <cfRule type="duplicateValues" dxfId="20" priority="15"/>
    <cfRule type="duplicateValues" dxfId="19" priority="14"/>
    <cfRule type="duplicateValues" dxfId="18" priority="13"/>
  </conditionalFormatting>
  <conditionalFormatting sqref="A228">
    <cfRule type="duplicateValues" dxfId="17" priority="6"/>
    <cfRule type="duplicateValues" dxfId="16" priority="5"/>
    <cfRule type="duplicateValues" dxfId="15" priority="4"/>
  </conditionalFormatting>
  <conditionalFormatting sqref="A241">
    <cfRule type="duplicateValues" dxfId="14" priority="11"/>
    <cfRule type="duplicateValues" dxfId="13" priority="12"/>
    <cfRule type="duplicateValues" dxfId="12" priority="10"/>
  </conditionalFormatting>
  <conditionalFormatting sqref="A248">
    <cfRule type="duplicateValues" dxfId="11" priority="1"/>
    <cfRule type="duplicateValues" dxfId="10" priority="2"/>
    <cfRule type="duplicateValues" dxfId="9" priority="3"/>
  </conditionalFormatting>
  <conditionalFormatting sqref="A255">
    <cfRule type="duplicateValues" dxfId="8" priority="112"/>
    <cfRule type="duplicateValues" dxfId="7" priority="113"/>
    <cfRule type="duplicateValues" dxfId="6" priority="114"/>
  </conditionalFormatting>
  <conditionalFormatting sqref="A263">
    <cfRule type="duplicateValues" dxfId="5" priority="111"/>
    <cfRule type="duplicateValues" dxfId="4" priority="109"/>
    <cfRule type="duplicateValues" dxfId="3" priority="110"/>
  </conditionalFormatting>
  <conditionalFormatting sqref="A266">
    <cfRule type="duplicateValues" dxfId="2" priority="27"/>
    <cfRule type="duplicateValues" dxfId="1" priority="26"/>
    <cfRule type="duplicateValues" dxfId="0" priority="25"/>
  </conditionalFormatting>
  <dataValidations disablePrompts="1" count="1">
    <dataValidation allowBlank="1" showInputMessage="1" showErrorMessage="1" errorTitle="NÃO PODE SER INSERIDO" sqref="F291:I295" xr:uid="{00000000-0002-0000-0300-000000000000}"/>
  </dataValidations>
  <printOptions horizontalCentered="1"/>
  <pageMargins left="0.39370078740157483" right="0.39370078740157483" top="0.78740157480314965" bottom="0.59055118110236227" header="0" footer="0"/>
  <pageSetup paperSize="9" scale="56" fitToHeight="0" orientation="portrait" r:id="rId1"/>
  <headerFooter>
    <oddFooter>&amp;L&amp;A&amp;C&amp;P de &amp;N</oddFooter>
  </headerFooter>
  <ignoredErrors>
    <ignoredError sqref="K1:P3 K284:P1048576 K12:P12 P11 P9:P10 P6 P8 K4:O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Adriana Augusta da Costa</cp:lastModifiedBy>
  <cp:lastPrinted>2023-10-04T16:32:51Z</cp:lastPrinted>
  <dcterms:created xsi:type="dcterms:W3CDTF">2015-10-28T16:30:52Z</dcterms:created>
  <dcterms:modified xsi:type="dcterms:W3CDTF">2023-10-04T16:35:44Z</dcterms:modified>
</cp:coreProperties>
</file>