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2385" windowWidth="12060" windowHeight="2880" tabRatio="410" firstSheet="1" activeTab="1"/>
  </bookViews>
  <sheets>
    <sheet name="TABUOUD" sheetId="1" state="hidden" r:id="rId1"/>
    <sheet name="TELA INICIAL" sheetId="2" r:id="rId2"/>
    <sheet name="CARGOS" sheetId="3" state="hidden" r:id="rId3"/>
    <sheet name="APOSTILA" sheetId="4" r:id="rId4"/>
    <sheet name="RELAÇÃO DE SERVIDORES" sheetId="5" r:id="rId5"/>
  </sheets>
  <definedNames>
    <definedName name="_xlnm._FilterDatabase" localSheetId="4" hidden="1">'RELAÇÃO DE SERVIDORES'!$A$1:$V$239</definedName>
    <definedName name="_xlnm._FilterDatabase" localSheetId="0" hidden="1">'TABUOUD'!$A$1:$I$1253</definedName>
    <definedName name="_xlfn.IFERROR" hidden="1">#NAME?</definedName>
    <definedName name="_xlnm.Print_Area" localSheetId="3">'APOSTILA'!$B$2:$O$56</definedName>
    <definedName name="CARG">'CARGOS'!$A$1:$C$7</definedName>
    <definedName name="CODIGOCARGO" localSheetId="0" hidden="1">{#N/A,#N/A,FALSE,"ART 133"}</definedName>
    <definedName name="CODIGOCARGO" hidden="1">{#N/A,#N/A,FALSE,"ART 133"}</definedName>
    <definedName name="SUBQ">'CARGOS'!$A$13:$B$20</definedName>
    <definedName name="TABG">'RELAÇÃO DE SERVIDORES'!$A$1:$U$2222</definedName>
    <definedName name="UNIDADES">'TABUOUD'!$A$1:$I$1253</definedName>
    <definedName name="wrn.ARTIGO._.133." localSheetId="0" hidden="1">{#N/A,#N/A,FALSE,"ART 133"}</definedName>
    <definedName name="wrn.ARTIGO._.133." hidden="1">{#N/A,#N/A,FALSE,"ART 133"}</definedName>
  </definedNames>
  <calcPr fullCalcOnLoad="1"/>
</workbook>
</file>

<file path=xl/sharedStrings.xml><?xml version="1.0" encoding="utf-8"?>
<sst xmlns="http://schemas.openxmlformats.org/spreadsheetml/2006/main" count="8064" uniqueCount="2195">
  <si>
    <t>GUARULHOS</t>
  </si>
  <si>
    <t>JANDIRA</t>
  </si>
  <si>
    <t>BAURU</t>
  </si>
  <si>
    <t>JAU</t>
  </si>
  <si>
    <t>ARARAQUARA</t>
  </si>
  <si>
    <t>CASA BRANCA</t>
  </si>
  <si>
    <t>BRAGANCA PAULISTA</t>
  </si>
  <si>
    <t>JUNDIAI</t>
  </si>
  <si>
    <t>PIRACICABA</t>
  </si>
  <si>
    <t>TAUBATE</t>
  </si>
  <si>
    <t>COORDENADORIA DE REGIOES DE SAUDE</t>
  </si>
  <si>
    <t>COORDENADORIA DE CONTROLE DE DOENCAS</t>
  </si>
  <si>
    <t>ADMINISTRACAO SUPERIOR SECRETARIA SEDE</t>
  </si>
  <si>
    <t>HOSP.DR.FRANCISCO RIBEIRO ARANTES, ITU</t>
  </si>
  <si>
    <t>COORD.CIENCIA,TECN.INSUMOS ESTRAT.SAUDE</t>
  </si>
  <si>
    <t>DIRECAO REGIONAL DE SAUDE-DIR V OSASCO</t>
  </si>
  <si>
    <t>CENTRO REFERENCIA E TREINAMENTO-DST/AIDS</t>
  </si>
  <si>
    <t>UNIDADE DE GESTAO ASSISTENCIAL I</t>
  </si>
  <si>
    <t>UNIDADE DE GESTAO ASSISTENCIAL II</t>
  </si>
  <si>
    <t>UNIDADE DE GESTAO ASSISTENCIAL III</t>
  </si>
  <si>
    <t>UNIDADE DE GESTAO ASSISTENCIAL IV</t>
  </si>
  <si>
    <t>UNIDADE DE GESTAO ASSISTENCIAL V</t>
  </si>
  <si>
    <t>UA</t>
  </si>
  <si>
    <t>MUN DESCRIÇÃO</t>
  </si>
  <si>
    <t>S.G.V.E.-TAUBATE-SGVE XXXIII</t>
  </si>
  <si>
    <t>PRESIDENTE WENCESLAU</t>
  </si>
  <si>
    <t>SAO VICENTE</t>
  </si>
  <si>
    <t>SAO SEBASTIAO</t>
  </si>
  <si>
    <t>CAMPOS DO JORDAO</t>
  </si>
  <si>
    <t>SANTA BRANCA</t>
  </si>
  <si>
    <t>APARECIDA</t>
  </si>
  <si>
    <t>CACHOEIRA PAULISTA</t>
  </si>
  <si>
    <t>CERQUEIRA CESAR</t>
  </si>
  <si>
    <t>AGUAS DE LINDOIA</t>
  </si>
  <si>
    <t>PINHALZINHO</t>
  </si>
  <si>
    <t>SANTA CRUZ DA CONCEICAO</t>
  </si>
  <si>
    <t>AGUAS DE SAO PEDRO</t>
  </si>
  <si>
    <t>SANTA BARBARA D OESTE</t>
  </si>
  <si>
    <t>SAO SEBASTIAO DA GRAMA</t>
  </si>
  <si>
    <t>ALTINOPOLIS</t>
  </si>
  <si>
    <t>SALES OLIVEIRA</t>
  </si>
  <si>
    <t>BOA ESPERANCA DO SUL</t>
  </si>
  <si>
    <t>SANTA LUCIA</t>
  </si>
  <si>
    <t>ESTRELA D OESTE</t>
  </si>
  <si>
    <t>GUARANI D OESTE</t>
  </si>
  <si>
    <t>APARECIDA D OESTE</t>
  </si>
  <si>
    <t>PALMEIRA D OESTE</t>
  </si>
  <si>
    <t>GUARARAPES</t>
  </si>
  <si>
    <t>SAO JOAO DO PAU D ALHO</t>
  </si>
  <si>
    <t>SAO CAETANO</t>
  </si>
  <si>
    <t>GABINETE DO COORDENADOR-CCTIES</t>
  </si>
  <si>
    <t>NAOR - CARAGUATATUBA</t>
  </si>
  <si>
    <t>NOVO PAD.</t>
  </si>
  <si>
    <t>PARAGUACU PAULISTA</t>
  </si>
  <si>
    <t>FLORINIA</t>
  </si>
  <si>
    <t>SAO BERNARDO DO CAMPO</t>
  </si>
  <si>
    <t>EMBU-GUACU</t>
  </si>
  <si>
    <t>SERV.CIRURGIA CARDIOVASCULAR</t>
  </si>
  <si>
    <t>PARIQUERA ACU</t>
  </si>
  <si>
    <t>EUCLIDES DA CUNHA PAULISTA</t>
  </si>
  <si>
    <t>BARRA DE TURVO</t>
  </si>
  <si>
    <t>SECAO DE EXPEDIENTE-CSS</t>
  </si>
  <si>
    <t>G.TECNICO VIGILANCIA SANITARIA</t>
  </si>
  <si>
    <t>UO DESCRIÇÃO</t>
  </si>
  <si>
    <t>UD DESCRIÇÃO</t>
  </si>
  <si>
    <t>INSTITUTO CLEMENTE FERREIRA</t>
  </si>
  <si>
    <t>GRUPO DE GERENCIAMENTO ADMINISTRATIVO</t>
  </si>
  <si>
    <t>INSTITUTO "LAURO DE SOUZA LIMA",EM BAURU</t>
  </si>
  <si>
    <t>COORDEN.GESTAO CONTRATOS SERVICOS SAUDE</t>
  </si>
  <si>
    <t>LOCAL DA UNIDADE DE QUEM ASSINA A APOSTILA</t>
  </si>
  <si>
    <t>SERVICO DE ARQUIVO MEDICO</t>
  </si>
  <si>
    <t>SECAO DE BIBLIOTECA</t>
  </si>
  <si>
    <t>COORDENADORIA DE RECURSOS HUMANOS</t>
  </si>
  <si>
    <t>GRUPO DE GESTÃO DE PESSOAS</t>
  </si>
  <si>
    <t>NOME DO SERVIDOR:</t>
  </si>
  <si>
    <t>EV</t>
  </si>
  <si>
    <t>NÍVEL INTERMEDIÁRIO</t>
  </si>
  <si>
    <t xml:space="preserve">DA REFERÊNCIA </t>
  </si>
  <si>
    <t>PARA A REFERÊNCIA</t>
  </si>
  <si>
    <t>A PARTIR DE:</t>
  </si>
  <si>
    <t>CÓD. DA UA:</t>
  </si>
  <si>
    <t>DENOMINAÇÃO DA UA:</t>
  </si>
  <si>
    <t>MUNICÍPIO:</t>
  </si>
  <si>
    <t xml:space="preserve">ENQUADRAMENTO NO PADRÃO </t>
  </si>
  <si>
    <t>EV:</t>
  </si>
  <si>
    <t>I</t>
  </si>
  <si>
    <t>SUBQUAD</t>
  </si>
  <si>
    <t>NOME DA UNID. DE DESPESA</t>
  </si>
  <si>
    <t>NOME DA UNID. ORÇAMENTÁRIA</t>
  </si>
  <si>
    <t>NOME</t>
  </si>
  <si>
    <t>SUBQUADRO</t>
  </si>
  <si>
    <t>IDENTIFICAÇÃO DO SERVIDOR</t>
  </si>
  <si>
    <t>TABELA</t>
  </si>
  <si>
    <t>MUNICÍPIO</t>
  </si>
  <si>
    <t>DSD</t>
  </si>
  <si>
    <t>SD</t>
  </si>
  <si>
    <t>PV</t>
  </si>
  <si>
    <t>DC</t>
  </si>
  <si>
    <t>ESCALA DE VENCIMENTOS</t>
  </si>
  <si>
    <t>IDENTIFICAÇÃO FUNCIONAL</t>
  </si>
  <si>
    <t>CÓDIGO DA U.A.</t>
  </si>
  <si>
    <t>DENOMINAÇÃO DA UNIDADE ADMINISTRATIVA</t>
  </si>
  <si>
    <t>USO DA UNIDADE</t>
  </si>
  <si>
    <t>GOVERNO DO ESTADO DE SÃO PAULO</t>
  </si>
  <si>
    <t>PROMOÇÃO</t>
  </si>
  <si>
    <t>DA REFERÊNCIA</t>
  </si>
  <si>
    <t>PARA REFERÊNCIA</t>
  </si>
  <si>
    <t>A PARTIR DE</t>
  </si>
  <si>
    <t>ENQUADRAMENTO NO PADRÃO</t>
  </si>
  <si>
    <t>PADRÃO</t>
  </si>
  <si>
    <t>APOSTILA</t>
  </si>
  <si>
    <t>Decreto nº 54.779, de 15 de setembro de 2009</t>
  </si>
  <si>
    <t>CARGO/FUNÇÃO-ATIVIDADE</t>
  </si>
  <si>
    <t>REG. SISTEMA (RS)</t>
  </si>
  <si>
    <t>REGISTRO GERAL</t>
  </si>
  <si>
    <t>LOCAL:</t>
  </si>
  <si>
    <t>assinatura e carimbo do Dirigente de Recursos Humanos</t>
  </si>
  <si>
    <t>DATA:</t>
  </si>
  <si>
    <t>SECAO DE ZELADORIA</t>
  </si>
  <si>
    <t>SECAO DE LAVANDERIA</t>
  </si>
  <si>
    <t>DIVISAO CIENTIFICA</t>
  </si>
  <si>
    <t>SECAO DE CONSERVACAO E LIMPEZA</t>
  </si>
  <si>
    <t>SECAO DESPESA</t>
  </si>
  <si>
    <t>MIRANDOPOLIS</t>
  </si>
  <si>
    <t>REGISTRO</t>
  </si>
  <si>
    <t>SANTO ANDRE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</si>
  <si>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</si>
  <si>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</si>
  <si>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</si>
  <si>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</si>
  <si>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</si>
  <si>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</si>
  <si>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ADOLFO</t>
  </si>
  <si>
    <t>AMERICO DE CAMPOS</t>
  </si>
  <si>
    <t>ARIRANHA</t>
  </si>
  <si>
    <t>BADY BASSIT</t>
  </si>
  <si>
    <t>BALSAMO</t>
  </si>
  <si>
    <t>CATIGUA</t>
  </si>
  <si>
    <t>CEDRAL</t>
  </si>
  <si>
    <t>GUAPIACU</t>
  </si>
  <si>
    <t>INDIAPORA</t>
  </si>
  <si>
    <t>JACI</t>
  </si>
  <si>
    <t>MACAUBAL</t>
  </si>
  <si>
    <t>MACEDONIA</t>
  </si>
  <si>
    <t>MARINOPOLIS</t>
  </si>
  <si>
    <t>MENDONCA</t>
  </si>
  <si>
    <t>MIRA ESTRELA</t>
  </si>
  <si>
    <t>MIRASSOLANDIA</t>
  </si>
  <si>
    <t>NIPOA</t>
  </si>
  <si>
    <t>NOVA LUZITANIA</t>
  </si>
  <si>
    <t>PALMARES PAULISTA</t>
  </si>
  <si>
    <t>PEDRANOPOLIS</t>
  </si>
  <si>
    <t>PINDORAMA</t>
  </si>
  <si>
    <t>PLANALTO</t>
  </si>
  <si>
    <t>POLONI</t>
  </si>
  <si>
    <t>RUBINEIA</t>
  </si>
  <si>
    <t>SALES</t>
  </si>
  <si>
    <t>SANTA ADELIA</t>
  </si>
  <si>
    <t>SEBASTIANOPOLIS DO SUL</t>
  </si>
  <si>
    <t>UCHOA</t>
  </si>
  <si>
    <t>ALVARO DE CARVALHO</t>
  </si>
  <si>
    <t>ALVILANDIA</t>
  </si>
  <si>
    <t>BASTOS</t>
  </si>
  <si>
    <t>BERNARDINO DE CAMPOS</t>
  </si>
  <si>
    <t>CAMPOS NOVOS PAULISTA</t>
  </si>
  <si>
    <t>CANDIDO MOTA</t>
  </si>
  <si>
    <t>CRUZALIA</t>
  </si>
  <si>
    <t>ECHAPORA</t>
  </si>
  <si>
    <t>FARTURA</t>
  </si>
  <si>
    <t>MARACAI</t>
  </si>
  <si>
    <t>OCAUCU</t>
  </si>
  <si>
    <t>OLEO</t>
  </si>
  <si>
    <t>ORIENTE</t>
  </si>
  <si>
    <t>OSCAR BRESSANE</t>
  </si>
  <si>
    <t>OURINHOS</t>
  </si>
  <si>
    <t>PALMITAL</t>
  </si>
  <si>
    <t>PIRAJU</t>
  </si>
  <si>
    <t>PLATINA</t>
  </si>
  <si>
    <t>POMPEIA</t>
  </si>
  <si>
    <t>QUATA</t>
  </si>
  <si>
    <t>QUINTANA</t>
  </si>
  <si>
    <t>RIBEIRAO DO SUL</t>
  </si>
  <si>
    <t>SANTA CRUZ DO RIO PARDO</t>
  </si>
  <si>
    <t>SAO PEDRO DO TURVO</t>
  </si>
  <si>
    <t>SARUTAIA</t>
  </si>
  <si>
    <t>TAGUAI</t>
  </si>
  <si>
    <t>TEJUPA</t>
  </si>
  <si>
    <t>TIMBURI</t>
  </si>
  <si>
    <t>VERA CRUZ</t>
  </si>
  <si>
    <t>CHAVANTES</t>
  </si>
  <si>
    <t>GALIA</t>
  </si>
  <si>
    <t>GARCA</t>
  </si>
  <si>
    <t>HERCULANDIA</t>
  </si>
  <si>
    <t>IACRI</t>
  </si>
  <si>
    <t>IBIRAREMA</t>
  </si>
  <si>
    <t>LUPERCIO</t>
  </si>
  <si>
    <t>LUTECIA</t>
  </si>
  <si>
    <t>MANDURI</t>
  </si>
  <si>
    <t>INDAIATUBA</t>
  </si>
  <si>
    <t>CONCHAL</t>
  </si>
  <si>
    <t>SANTA ERNESTINA</t>
  </si>
  <si>
    <t>NARANDIBA</t>
  </si>
  <si>
    <t>ARUJA</t>
  </si>
  <si>
    <t>SANTA ISABEL</t>
  </si>
  <si>
    <t>DIADEMA</t>
  </si>
  <si>
    <t>ITAPECERICA DA SERRA</t>
  </si>
  <si>
    <t>EMBU</t>
  </si>
  <si>
    <t>COTIA</t>
  </si>
  <si>
    <t>TABOAO DA SERRA</t>
  </si>
  <si>
    <t>CARAPICUIBA</t>
  </si>
  <si>
    <t>SANTANA DO PARNAIBA</t>
  </si>
  <si>
    <t>ITAPEVI</t>
  </si>
  <si>
    <t>BARUERI</t>
  </si>
  <si>
    <t>SANTANA DA PONTE PENSA</t>
  </si>
  <si>
    <t>UNIAO PAULISTA</t>
  </si>
  <si>
    <t>URUPES</t>
  </si>
  <si>
    <t>ORINDIUVA</t>
  </si>
  <si>
    <t>BORA</t>
  </si>
  <si>
    <t>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</si>
  <si>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</si>
  <si>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</si>
  <si>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</si>
  <si>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</si>
  <si>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</si>
  <si>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PIEDADE</t>
  </si>
  <si>
    <t>PORTO FELIZ</t>
  </si>
  <si>
    <t>SALTO</t>
  </si>
  <si>
    <t>ITU</t>
  </si>
  <si>
    <t>SAO ROQUE</t>
  </si>
  <si>
    <t>MAIRINQUE</t>
  </si>
  <si>
    <t>PILAR DO SUL</t>
  </si>
  <si>
    <t>VOTORANTIM</t>
  </si>
  <si>
    <t>ARACOIABA DA SERRA</t>
  </si>
  <si>
    <t>CABREUVA</t>
  </si>
  <si>
    <t>CAPELA DO ALTO</t>
  </si>
  <si>
    <t>SALTO DE PIRAPORA</t>
  </si>
  <si>
    <t>ALUMINIO</t>
  </si>
  <si>
    <t>LARANJAL PAULISTA</t>
  </si>
  <si>
    <t>TIETE</t>
  </si>
  <si>
    <t>BOITUVA</t>
  </si>
  <si>
    <t>CERQUILHO</t>
  </si>
  <si>
    <t>CESARIO LANGE</t>
  </si>
  <si>
    <t>IPERO</t>
  </si>
  <si>
    <t>PEREIRAS</t>
  </si>
  <si>
    <t>PORONGABA</t>
  </si>
  <si>
    <t>NOME DO SERVIDOR</t>
  </si>
  <si>
    <t>RG Nº/DC</t>
  </si>
  <si>
    <t>CAMPO LIMPO PAULISTA</t>
  </si>
  <si>
    <t>ITATIBA</t>
  </si>
  <si>
    <t>ITUPEVA</t>
  </si>
  <si>
    <t>JARINU</t>
  </si>
  <si>
    <t>LOUVEIRA</t>
  </si>
  <si>
    <t>MORUNGABA</t>
  </si>
  <si>
    <t>LIMEIRA</t>
  </si>
  <si>
    <t>ARARAS</t>
  </si>
  <si>
    <t>CORDEIROPOLIS</t>
  </si>
  <si>
    <t>LEME</t>
  </si>
  <si>
    <t>PIRASSUNUNGA</t>
  </si>
  <si>
    <t>PORTO FERREIRA</t>
  </si>
  <si>
    <t>COSMOPOLIS</t>
  </si>
  <si>
    <t>JAGUARIUNA</t>
  </si>
  <si>
    <t>MOGI GUACU</t>
  </si>
  <si>
    <t>SANTO ANTONIO DA POSSE</t>
  </si>
  <si>
    <t>RIO DAS PEDRAS</t>
  </si>
  <si>
    <t>SAO PEDRO</t>
  </si>
  <si>
    <t>TORRINHA</t>
  </si>
  <si>
    <t>RIO CLARO</t>
  </si>
  <si>
    <t>ANALANDIA</t>
  </si>
  <si>
    <t>BROTAS</t>
  </si>
  <si>
    <t>CORUMBATAI</t>
  </si>
  <si>
    <t>ITIRAPINA</t>
  </si>
  <si>
    <t>SANTA GERTRUDES</t>
  </si>
  <si>
    <t>AGUAI</t>
  </si>
  <si>
    <t>AGUAS DA PRATA</t>
  </si>
  <si>
    <t>DIVINOLANDIA</t>
  </si>
  <si>
    <t>ESPIRITO SANTO DO PINHAL</t>
  </si>
  <si>
    <t>SANTO ANTONIO DO JARDIM</t>
  </si>
  <si>
    <t>VARGEM GRANDE DO SUL</t>
  </si>
  <si>
    <t>RIBEIRAO PRETO</t>
  </si>
  <si>
    <t>BATATAIS</t>
  </si>
  <si>
    <t>SANTA RITA DO PASSA QUATRO</t>
  </si>
  <si>
    <t>SERTAOZINHO</t>
  </si>
  <si>
    <t>CAJURU</t>
  </si>
  <si>
    <t>CRAVINHOS</t>
  </si>
  <si>
    <t>JARDINOPOLIS</t>
  </si>
  <si>
    <t>PONTAL</t>
  </si>
  <si>
    <t>SANTA ROSA DO VITERBO</t>
  </si>
  <si>
    <t>SAO SIMAO</t>
  </si>
  <si>
    <t>BARRINHA</t>
  </si>
  <si>
    <t>CASSIA DOS COQUEIROS</t>
  </si>
  <si>
    <t>DUMONT</t>
  </si>
  <si>
    <t>LUIZ ANTONIO</t>
  </si>
  <si>
    <t>PRADOPOLIS</t>
  </si>
  <si>
    <t>SANTO ANTONIO DA ALEGRIA</t>
  </si>
  <si>
    <t>SERRANA</t>
  </si>
  <si>
    <t>CONJUNTO HOSPITALAR DE SOROCABA</t>
  </si>
  <si>
    <t>RANCHARIA</t>
  </si>
  <si>
    <t>ALFREDO MARCONDES</t>
  </si>
  <si>
    <t>ANHUMAS</t>
  </si>
  <si>
    <t>CAIABU</t>
  </si>
  <si>
    <t>INDIANA</t>
  </si>
  <si>
    <t>JOAO RAMALHO</t>
  </si>
  <si>
    <t>TACIBA</t>
  </si>
  <si>
    <t>TARABAI</t>
  </si>
  <si>
    <t>MIRANTE DO PARANAPANEMA</t>
  </si>
  <si>
    <t>SANTO ANASTACIO</t>
  </si>
  <si>
    <t>TEODORO SAMPAIO</t>
  </si>
  <si>
    <t>PRESIDENTE EPITACIO</t>
  </si>
  <si>
    <t>CAIUA</t>
  </si>
  <si>
    <t>JUNQUEIROPOLIS</t>
  </si>
  <si>
    <t>TUPI PAULISTA</t>
  </si>
  <si>
    <t>MONTE CASTELO</t>
  </si>
  <si>
    <t>OURO VERDE</t>
  </si>
  <si>
    <t>PANORAMA</t>
  </si>
  <si>
    <t>DRACENA</t>
  </si>
  <si>
    <t>PAULICEIA</t>
  </si>
  <si>
    <t>SANTA MERCEDES</t>
  </si>
  <si>
    <t>FLORIDA PAULISTA</t>
  </si>
  <si>
    <t>LUCELIA</t>
  </si>
  <si>
    <t>PACAEMBU</t>
  </si>
  <si>
    <t>IRAPURU</t>
  </si>
  <si>
    <t>MARIAPOLIS</t>
  </si>
  <si>
    <t>OSVALDO CRUZ</t>
  </si>
  <si>
    <t>RINOPOLIS</t>
  </si>
  <si>
    <t>PARAPUA</t>
  </si>
  <si>
    <t>INUBIA PAULISTA</t>
  </si>
  <si>
    <t>SAGRES</t>
  </si>
  <si>
    <t>SALMOURAO</t>
  </si>
  <si>
    <t>MARILIA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</si>
  <si>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</si>
  <si>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</si>
  <si>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</si>
  <si>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</si>
  <si>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</si>
  <si>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</si>
  <si>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DIVISAO TECNICA AUXILIAR</t>
  </si>
  <si>
    <t>INSTITUTO ADOLFO LUTZ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</si>
  <si>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</si>
  <si>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</si>
  <si>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PROMOVIDO</t>
    </r>
  </si>
  <si>
    <r>
      <t xml:space="preserve">DIGITE O </t>
    </r>
    <r>
      <rPr>
        <sz val="14"/>
        <rFont val="Arial"/>
        <family val="2"/>
      </rPr>
      <t>PV</t>
    </r>
  </si>
  <si>
    <t>UNIDADE HOSPITALAR DE PERUIBE</t>
  </si>
  <si>
    <t>UNIDADE HOSPITALAR DE MIRACATU</t>
  </si>
  <si>
    <t>CENTRO INFORMAC.CARDIOVASCULAR</t>
  </si>
  <si>
    <t>CENTRO TECNICO DE EXPERIMENTOS</t>
  </si>
  <si>
    <t>SECAO DE BIOMECANICA</t>
  </si>
  <si>
    <t>SECAO DE ELETRONICA</t>
  </si>
  <si>
    <t>VARGEM GRANDE PAULISTA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</si>
  <si>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</si>
  <si>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</si>
  <si>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</si>
  <si>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</si>
  <si>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</si>
  <si>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</si>
  <si>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</si>
  <si>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</si>
  <si>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</si>
  <si>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</si>
  <si>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</si>
  <si>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</si>
  <si>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</si>
  <si>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</si>
  <si>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</si>
  <si>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</si>
  <si>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</si>
  <si>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ROSANA</t>
  </si>
  <si>
    <t>JUQUIA</t>
  </si>
  <si>
    <t>MIRACATU</t>
  </si>
  <si>
    <t>PERUIBE</t>
  </si>
  <si>
    <t>SETE BARRAS</t>
  </si>
  <si>
    <t>PEDRO DE TOLEDO</t>
  </si>
  <si>
    <t>APIAI</t>
  </si>
  <si>
    <t>IPORANGA</t>
  </si>
  <si>
    <t>RIBEIRA</t>
  </si>
  <si>
    <t>CANANEIA</t>
  </si>
  <si>
    <t>ELDORADO</t>
  </si>
  <si>
    <t>IGUAPE</t>
  </si>
  <si>
    <t>ITARIRI</t>
  </si>
  <si>
    <t>JACUPIRANGA</t>
  </si>
  <si>
    <t>SECAO DE COMPRAS</t>
  </si>
  <si>
    <t>SECAO DE SUPRIMENTO</t>
  </si>
  <si>
    <t>CENTRO DE CONVIVENCIA INFANTIL</t>
  </si>
  <si>
    <t>SUZANO</t>
  </si>
  <si>
    <t>BIRITIBA MIRIM</t>
  </si>
  <si>
    <t>POA</t>
  </si>
  <si>
    <t>GUARAREMA</t>
  </si>
  <si>
    <t>ITAQUAQUECETUBA</t>
  </si>
  <si>
    <t>SALESOPOLIS</t>
  </si>
  <si>
    <t>JUQUITIBA</t>
  </si>
  <si>
    <t>ELISIARIO</t>
  </si>
  <si>
    <t>PONTES GESTAL</t>
  </si>
  <si>
    <t>CAJATI</t>
  </si>
  <si>
    <t>GUAIRA</t>
  </si>
  <si>
    <t>IPUA</t>
  </si>
  <si>
    <t>MIGUELOPOLIS</t>
  </si>
  <si>
    <t>MORRO AGUDO</t>
  </si>
  <si>
    <t>COLINA</t>
  </si>
  <si>
    <t>COLOMBIA</t>
  </si>
  <si>
    <t>JABORANDI</t>
  </si>
  <si>
    <t>TERRA ROXA</t>
  </si>
  <si>
    <t>ALTAIR</t>
  </si>
  <si>
    <t>CAJOBI</t>
  </si>
  <si>
    <t>GUARACI</t>
  </si>
  <si>
    <t>SEVERINIA</t>
  </si>
  <si>
    <t>BEBEDOURO</t>
  </si>
  <si>
    <t>MONTE AZUL PAULISTA</t>
  </si>
  <si>
    <t>PITANGUEIRAS</t>
  </si>
  <si>
    <t>PIRANGI</t>
  </si>
  <si>
    <t>TAIACU</t>
  </si>
  <si>
    <t>TAIUVA</t>
  </si>
  <si>
    <t>VIRADOURO</t>
  </si>
  <si>
    <t>VISTA ALEGRE DO ALTO</t>
  </si>
  <si>
    <t>ILHA SOLTEIRA</t>
  </si>
  <si>
    <t>SECAO ADMINISTRACAO SUBFROTA</t>
  </si>
  <si>
    <t>MAUA</t>
  </si>
  <si>
    <t>RIBEIRAO PIRES</t>
  </si>
  <si>
    <t>RIO GRANDE DA SERRA</t>
  </si>
  <si>
    <t>CAIEIRAS</t>
  </si>
  <si>
    <t>FRANCISCO MORATO</t>
  </si>
  <si>
    <t>MAIRIPORA</t>
  </si>
  <si>
    <t>CAJAMAR</t>
  </si>
  <si>
    <t>HOSPITAL REGIONAL SUL</t>
  </si>
  <si>
    <t>GABINETE DO COORDENADOR-CRS</t>
  </si>
  <si>
    <t>SANTOS</t>
  </si>
  <si>
    <t>BARRETOS</t>
  </si>
  <si>
    <t>GRUPO TECNICO RECURSOS HUMANOS</t>
  </si>
  <si>
    <t>UA DESCRIÇÃO</t>
  </si>
  <si>
    <t>SECAO MEDICA CIRURGIA VASCULAR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</si>
  <si>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</si>
  <si>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</si>
  <si>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</si>
  <si>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</si>
  <si>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</si>
  <si>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</si>
  <si>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</si>
  <si>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</si>
  <si>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</si>
  <si>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</si>
  <si>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</si>
  <si>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</si>
  <si>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</si>
  <si>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</si>
  <si>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</si>
  <si>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</si>
  <si>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</si>
  <si>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</si>
  <si>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</si>
  <si>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</si>
  <si>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</si>
  <si>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</si>
  <si>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</si>
  <si>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ASSIS</t>
  </si>
  <si>
    <t>FERRAZ DE VASCONCELOS</t>
  </si>
  <si>
    <t>MOGI DAS CRUZES</t>
  </si>
  <si>
    <t>OSASCO</t>
  </si>
  <si>
    <t>OLIMPIA</t>
  </si>
  <si>
    <t>SAO JOAQUIM DA BARRA</t>
  </si>
  <si>
    <t>VOTUPORANGA</t>
  </si>
  <si>
    <t>SANTA FE DO SUL</t>
  </si>
  <si>
    <t>JALES</t>
  </si>
  <si>
    <t>SAO JOSE DOS CAMPOS</t>
  </si>
  <si>
    <t>AVARE</t>
  </si>
  <si>
    <t>ITAPETININGA</t>
  </si>
  <si>
    <t>PRESIDENTE PRUDENTE</t>
  </si>
  <si>
    <t>FRANCO DA ROCHA</t>
  </si>
  <si>
    <t>ADAMANTINA</t>
  </si>
  <si>
    <t>ARACATUBA</t>
  </si>
  <si>
    <t>BOTUCATU</t>
  </si>
  <si>
    <t>CAMPINAS</t>
  </si>
  <si>
    <t>AMPARO</t>
  </si>
  <si>
    <t>MOGI MIRIM</t>
  </si>
  <si>
    <t>CARAGUATATUBA</t>
  </si>
  <si>
    <t>SAO JOSE DO RIO PRETO</t>
  </si>
  <si>
    <t>FRANCA</t>
  </si>
  <si>
    <t>TATUI</t>
  </si>
  <si>
    <t>ITAPEVA</t>
  </si>
  <si>
    <t>SAO JOAO DA BOA VISTA</t>
  </si>
  <si>
    <t>TUPA</t>
  </si>
  <si>
    <t>CUBATAO</t>
  </si>
  <si>
    <t>GUARUJA</t>
  </si>
  <si>
    <t>ITANHAEM</t>
  </si>
  <si>
    <t>PRAIA GRANDE</t>
  </si>
  <si>
    <t>MONGAGUA</t>
  </si>
  <si>
    <t>UBATUBA</t>
  </si>
  <si>
    <t>ILHA BELA</t>
  </si>
  <si>
    <t>JACAREI</t>
  </si>
  <si>
    <t>PARAIBUNA</t>
  </si>
  <si>
    <t>IGARATA</t>
  </si>
  <si>
    <t>JAMBEIRO</t>
  </si>
  <si>
    <t>SANTO ANTONIO DO PINHAL</t>
  </si>
  <si>
    <t>SAO BENTO DO SAPUCAI</t>
  </si>
  <si>
    <t>CACAPAVA</t>
  </si>
  <si>
    <t>PINDAMONHANGABA</t>
  </si>
  <si>
    <t>NATIVIDADE DA SERRA</t>
  </si>
  <si>
    <t>SAO LUIZ DO PARAITINGA</t>
  </si>
  <si>
    <t>REDENCAO DA SERRA</t>
  </si>
  <si>
    <t>GUARATINGUETA</t>
  </si>
  <si>
    <t>CUNHA</t>
  </si>
  <si>
    <t>BANANAL</t>
  </si>
  <si>
    <t>CRUZEIRO</t>
  </si>
  <si>
    <t>LORENA</t>
  </si>
  <si>
    <t>AREIAS</t>
  </si>
  <si>
    <t>LAVRINHAS</t>
  </si>
  <si>
    <t>QUELUZ</t>
  </si>
  <si>
    <t>ROSEIRA</t>
  </si>
  <si>
    <t>SAO JOSE DO BARREIRO</t>
  </si>
  <si>
    <t>SILVEIRAS</t>
  </si>
  <si>
    <t>SOROCABA</t>
  </si>
  <si>
    <t>IBIUNA</t>
  </si>
  <si>
    <t>CARGO/FUNÇÃO-ATIVIDADE DO SERVIDOR:</t>
  </si>
  <si>
    <t xml:space="preserve">APLICATIVO DA PROMOÇÃO LC 1080/2008 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</si>
  <si>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</si>
  <si>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</si>
  <si>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</si>
  <si>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</si>
  <si>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</si>
  <si>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</si>
  <si>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</si>
  <si>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</si>
  <si>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</si>
  <si>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</si>
  <si>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</si>
  <si>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</si>
  <si>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COORDENADORIA DE SERVICOS DE SAUDE</t>
  </si>
  <si>
    <t>INSTITUTO"DANTE PAZZANESE"DE CARDIOLOGIA</t>
  </si>
  <si>
    <t>SERRA AZUL</t>
  </si>
  <si>
    <t>PATROCINIO PAULISTA</t>
  </si>
  <si>
    <t>PEDREGULHO</t>
  </si>
  <si>
    <t>CRISTAIS PAULISTA</t>
  </si>
  <si>
    <t>ITIRAPUA</t>
  </si>
  <si>
    <t>JERIQUARA</t>
  </si>
  <si>
    <t>RESTINGA</t>
  </si>
  <si>
    <t>RIBEIRAO CORRENTE</t>
  </si>
  <si>
    <t>RIFAINA</t>
  </si>
  <si>
    <t>SAO JOSE DA BELA VISTA</t>
  </si>
  <si>
    <t>IGARAPAVA</t>
  </si>
  <si>
    <t>ITUVERAVA</t>
  </si>
  <si>
    <t>GUARA</t>
  </si>
  <si>
    <t>ARAMINA</t>
  </si>
  <si>
    <t>BURITIZAL</t>
  </si>
  <si>
    <t>ORLANDIA</t>
  </si>
  <si>
    <t>NUPORANGA</t>
  </si>
  <si>
    <t>TAQUARITINGA</t>
  </si>
  <si>
    <t>GUARIBA</t>
  </si>
  <si>
    <t>MONTE ALTO</t>
  </si>
  <si>
    <t>JABOTICABAL</t>
  </si>
  <si>
    <t>FERNANDO PRESTES</t>
  </si>
  <si>
    <t>CANDIDO RODRIGUES</t>
  </si>
  <si>
    <t>IBITINGA</t>
  </si>
  <si>
    <t>ITAPOLIS</t>
  </si>
  <si>
    <t>MATAO</t>
  </si>
  <si>
    <t>AMERICO BRASILIENSE</t>
  </si>
  <si>
    <t>BORBOREMA</t>
  </si>
  <si>
    <t>DOBRADA</t>
  </si>
  <si>
    <t>NOVA EUROPA</t>
  </si>
  <si>
    <t>RINCAO</t>
  </si>
  <si>
    <t>TABATINGA</t>
  </si>
  <si>
    <t>DESCALVADO</t>
  </si>
  <si>
    <t>SAO CARLOS</t>
  </si>
  <si>
    <t>DOURADO</t>
  </si>
  <si>
    <t>IBATE</t>
  </si>
  <si>
    <t>RIBEIRAO BONITO</t>
  </si>
  <si>
    <t>LENCOIS PAULISTA</t>
  </si>
  <si>
    <t>PEDERNEIRAS</t>
  </si>
  <si>
    <t>PIRAJUI</t>
  </si>
  <si>
    <t>AGUDOS</t>
  </si>
  <si>
    <t>DUARTINA</t>
  </si>
  <si>
    <t>PIRATININGA</t>
  </si>
  <si>
    <t>AREALVA</t>
  </si>
  <si>
    <t>AVAI</t>
  </si>
  <si>
    <t>GUARANTA</t>
  </si>
  <si>
    <t>IACANGA</t>
  </si>
  <si>
    <t>MACATUBA</t>
  </si>
  <si>
    <t>PRESIDENTE ALVES</t>
  </si>
  <si>
    <t>CABRALIA PAULISTA</t>
  </si>
  <si>
    <t>PONGAI</t>
  </si>
  <si>
    <t>REGINOPOLIS</t>
  </si>
  <si>
    <t>UBIRAJARA</t>
  </si>
  <si>
    <t>URU</t>
  </si>
  <si>
    <t>LINS</t>
  </si>
  <si>
    <t>CAFELANDIA</t>
  </si>
  <si>
    <t>GETULINA</t>
  </si>
  <si>
    <t>PROMISSAO</t>
  </si>
  <si>
    <t>GUAIMBE</t>
  </si>
  <si>
    <t>GUAICARA</t>
  </si>
  <si>
    <t>JULIO MESQUITA</t>
  </si>
  <si>
    <t>SABINO</t>
  </si>
  <si>
    <t>BARRA BONITA</t>
  </si>
  <si>
    <t>BARIRI</t>
  </si>
  <si>
    <t>DOIS CORREGOS</t>
  </si>
  <si>
    <t>IGARACU DO TIETE</t>
  </si>
  <si>
    <t>BOCAINA</t>
  </si>
  <si>
    <t>ITAPUI</t>
  </si>
  <si>
    <t>MINEIROS DO TIETE</t>
  </si>
  <si>
    <t>BORACEIA</t>
  </si>
  <si>
    <t>ITAJU</t>
  </si>
  <si>
    <t>MIRASSOL</t>
  </si>
  <si>
    <t>TANABI</t>
  </si>
  <si>
    <t>JOSE BONIFACIO</t>
  </si>
  <si>
    <t>MONTE APRAZIVEL</t>
  </si>
  <si>
    <t>NEVES PAULISTA</t>
  </si>
  <si>
    <t>NHANDEARA</t>
  </si>
  <si>
    <t>NOVA GRANADA</t>
  </si>
  <si>
    <t>PALESTINA</t>
  </si>
  <si>
    <t>PAULO DE FARIA</t>
  </si>
  <si>
    <t>POTIRENDABA</t>
  </si>
  <si>
    <t>NOVO HORIZONTE</t>
  </si>
  <si>
    <t>ITAJOBI</t>
  </si>
  <si>
    <t>TABAPUA</t>
  </si>
  <si>
    <t>CATANDUVA</t>
  </si>
  <si>
    <t>CARDOSO</t>
  </si>
  <si>
    <t>COSMORAMA</t>
  </si>
  <si>
    <t>RIOLANDIA</t>
  </si>
  <si>
    <t>POPULINA</t>
  </si>
  <si>
    <t>FERNANDOPOLIS</t>
  </si>
  <si>
    <t>PARANAPUA</t>
  </si>
  <si>
    <t>SANTA ALBERTINA</t>
  </si>
  <si>
    <t>SAO FRANCISCO</t>
  </si>
  <si>
    <t>URANIA</t>
  </si>
  <si>
    <t>BIRIGUI</t>
  </si>
  <si>
    <t>AURIFLAMA</t>
  </si>
  <si>
    <t>BILAC</t>
  </si>
  <si>
    <t>BURITAMA</t>
  </si>
  <si>
    <t>GENERAL SALGADO</t>
  </si>
  <si>
    <t>LAVINIA</t>
  </si>
  <si>
    <t>VALPARAISO</t>
  </si>
  <si>
    <t>GABRIEL MONTEIRO</t>
  </si>
  <si>
    <t>BENTO DE ABREU</t>
  </si>
  <si>
    <t>MAGDA</t>
  </si>
  <si>
    <t>RUBIACEA</t>
  </si>
  <si>
    <t>GASTAO VIDIGAL</t>
  </si>
  <si>
    <t>GUZOLANDIA</t>
  </si>
  <si>
    <t>GUARACAI</t>
  </si>
  <si>
    <t>PEREIRA BARRETO</t>
  </si>
  <si>
    <t>ANDRADINA</t>
  </si>
  <si>
    <t>NOVA INDEPENDENCIA</t>
  </si>
  <si>
    <t>MURUTINGA DO SUL</t>
  </si>
  <si>
    <t>SUD MENUCCI</t>
  </si>
  <si>
    <t>BARBOSA</t>
  </si>
  <si>
    <t>GLICERIO</t>
  </si>
  <si>
    <t>BRAUNA</t>
  </si>
  <si>
    <t>CLEMENTINA</t>
  </si>
  <si>
    <t>COROADOS</t>
  </si>
  <si>
    <t>LUIZIANIA</t>
  </si>
  <si>
    <t>PIACATU</t>
  </si>
  <si>
    <t>SANTOPOLIS DO AGUAPEI</t>
  </si>
  <si>
    <t>ALTO ALEGRE</t>
  </si>
  <si>
    <t>AVANHANDAVA</t>
  </si>
  <si>
    <t>PENAPOLIS</t>
  </si>
  <si>
    <t>PRESIDENTE BERNARDES</t>
  </si>
  <si>
    <t>ALVARES MACHADO</t>
  </si>
  <si>
    <t>IEPE</t>
  </si>
  <si>
    <t>MARTINOPOLIS</t>
  </si>
  <si>
    <t>PIRAPOZINHO</t>
  </si>
  <si>
    <t>NOVA ALIANCA</t>
  </si>
  <si>
    <t>SANTA CLARA D OESTE</t>
  </si>
  <si>
    <t>SECAO DE ENFERMAGEM ADULTO I</t>
  </si>
  <si>
    <t>SECAO ENFERMAGEM AMBULATORIAL</t>
  </si>
  <si>
    <t>SEC.ENFERM.TERAPIA INTENSIVA I</t>
  </si>
  <si>
    <t>DIVISAO DE ADMINISTRACAO</t>
  </si>
  <si>
    <t>SERVICO MATERIAL E PATRIMONIO</t>
  </si>
  <si>
    <t>INSTITUTO PASTEUR</t>
  </si>
  <si>
    <t>GABINETE DO COORDENADOR-CCD</t>
  </si>
  <si>
    <t>OFICIAL OPERACIONAL</t>
  </si>
  <si>
    <t>ANGATUBA</t>
  </si>
  <si>
    <t>SAO MIGUEL ARCANJO</t>
  </si>
  <si>
    <t>GUAREI</t>
  </si>
  <si>
    <t>SARAPUI</t>
  </si>
  <si>
    <t>CAPAO BONITO</t>
  </si>
  <si>
    <t>GUAPIARA</t>
  </si>
  <si>
    <t>ITARARE</t>
  </si>
  <si>
    <t>ITABERA</t>
  </si>
  <si>
    <t>ITAPORANGA</t>
  </si>
  <si>
    <t>BARAO DE ANTONINA</t>
  </si>
  <si>
    <t>BURI</t>
  </si>
  <si>
    <t>RIBEIRAO BRANCO</t>
  </si>
  <si>
    <t>RIVERSUL</t>
  </si>
  <si>
    <t>ITAI</t>
  </si>
  <si>
    <t>TAQUARITUBA</t>
  </si>
  <si>
    <t>CORONEL MACEDO</t>
  </si>
  <si>
    <t>SAO MANUEL</t>
  </si>
  <si>
    <t>ANHEMBI</t>
  </si>
  <si>
    <t>BOFETE</t>
  </si>
  <si>
    <t>CONCHAS</t>
  </si>
  <si>
    <t>PARDINHO</t>
  </si>
  <si>
    <t>VALINHOS</t>
  </si>
  <si>
    <t>VINHEDO</t>
  </si>
  <si>
    <t>AMERICANA</t>
  </si>
  <si>
    <t>CAPIVARI</t>
  </si>
  <si>
    <t>MONTE MOR</t>
  </si>
  <si>
    <t>NOVA ODESSA</t>
  </si>
  <si>
    <t>RAFARD</t>
  </si>
  <si>
    <t>SUMARE</t>
  </si>
  <si>
    <t>ITAPIRA</t>
  </si>
  <si>
    <t>LINDOIA</t>
  </si>
  <si>
    <t>MONTE ALEGRE DO SUL</t>
  </si>
  <si>
    <t>PEDREIRA</t>
  </si>
  <si>
    <t>SERRA NEGRA</t>
  </si>
  <si>
    <t>SOCORRO</t>
  </si>
  <si>
    <t>ATIBAIA</t>
  </si>
  <si>
    <t>BOM JESUS DOS PERDOES</t>
  </si>
  <si>
    <t>JOANOPOLIS</t>
  </si>
  <si>
    <t>PEDRA BELA</t>
  </si>
  <si>
    <t>PIRACAIA</t>
  </si>
  <si>
    <t>CACONDE</t>
  </si>
  <si>
    <t>MOCOCA</t>
  </si>
  <si>
    <t>SANTA CRUZ DAS PALMEIRAS</t>
  </si>
  <si>
    <t>SAO JOSE DO RIO PARDO</t>
  </si>
  <si>
    <t>TAMBAU</t>
  </si>
  <si>
    <t>TAPIRATIBA</t>
  </si>
  <si>
    <t>Lei Complementar nº 1.080, de 17 de dezembro de 2008</t>
  </si>
  <si>
    <t>SECRETARIA DE ESTADO DA SAÚDE</t>
  </si>
  <si>
    <t>PUBLICADA NO D.O.E. DE:</t>
  </si>
  <si>
    <t>RETIFICADA NO D.O.E. DE:</t>
  </si>
  <si>
    <t>USO DO DDPE PARA AVERBAÇÃO</t>
  </si>
  <si>
    <t>AVERBADO PELA SD:</t>
  </si>
  <si>
    <t>______/______/______</t>
  </si>
  <si>
    <t>CONCATENAR</t>
  </si>
  <si>
    <t>R.G.</t>
  </si>
  <si>
    <t>R.S</t>
  </si>
  <si>
    <t>UCD</t>
  </si>
  <si>
    <t>UA COD</t>
  </si>
  <si>
    <t>DENOM. UA</t>
  </si>
  <si>
    <t>UO</t>
  </si>
  <si>
    <t>UD</t>
  </si>
  <si>
    <t>Denom. do Cargo</t>
  </si>
  <si>
    <t>A</t>
  </si>
  <si>
    <t>OFICIAL ADMINISTRATIVO</t>
  </si>
  <si>
    <t>INSTITUTO BUTANTAN</t>
  </si>
  <si>
    <t>HOSPITAL REGIONAL DE ASSIS</t>
  </si>
  <si>
    <t>ANALISTA ADMINISTRATIVO</t>
  </si>
  <si>
    <t>B</t>
  </si>
  <si>
    <t>NÍVEL UNIVERSITÁRIO</t>
  </si>
  <si>
    <t>OFICIAL SOCIOCULTURAL</t>
  </si>
  <si>
    <t>ANALISTA SOCIOCULTURAL</t>
  </si>
  <si>
    <t>SQC-III</t>
  </si>
  <si>
    <t>SQF-II</t>
  </si>
  <si>
    <r>
      <t>O DIRETOR ..............,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no uso da sua competência que lhe é conferida pela alínea "a", inciso I, do artigo 37 do Decreto nº 52.833, de 24 de março de 2008, expede a presente </t>
    </r>
    <r>
      <rPr>
        <b/>
        <sz val="12"/>
        <rFont val="Arial"/>
        <family val="2"/>
      </rPr>
      <t>APOSTILA</t>
    </r>
    <r>
      <rPr>
        <sz val="12"/>
        <rFont val="Arial"/>
        <family val="2"/>
      </rPr>
      <t xml:space="preserve"> para declarar que, nos termos dos artigos 28 a 31 da Lei Complementar nº 1.080, de 17 de dezembro de 2008 e do Decerto nº 54.779, de 15 de setembro de 2009 e conforme </t>
    </r>
    <r>
      <rPr>
        <b/>
        <sz val="12"/>
        <rFont val="Arial"/>
        <family val="2"/>
      </rPr>
      <t>Portaria do Coordenador</t>
    </r>
    <r>
      <rPr>
        <sz val="12"/>
        <rFont val="Arial"/>
        <family val="2"/>
      </rPr>
      <t xml:space="preserve"> de 27/09/2012 publicada no Diário Oficial do Estado de 28/09/2012, o servidor abaixo identificado foi promovido ficando com o cargo/função-atividade de que é ocupante enquadrado na seguinte conformidade:</t>
    </r>
  </si>
  <si>
    <t>SÃO PAULO</t>
  </si>
  <si>
    <t>UCDSET</t>
  </si>
  <si>
    <t>BRODOSQUI</t>
  </si>
  <si>
    <t>IPAUCU</t>
  </si>
  <si>
    <t>ANALISTA DE TECNOLOGIA</t>
  </si>
  <si>
    <t>EXECUTIVO PÚBLICO</t>
  </si>
  <si>
    <t>SALÁRIO BASE</t>
  </si>
  <si>
    <t>F</t>
  </si>
  <si>
    <t>P</t>
  </si>
  <si>
    <t>N</t>
  </si>
  <si>
    <t>O</t>
  </si>
  <si>
    <t xml:space="preserve">       APOSTILA</t>
  </si>
  <si>
    <t>RELAÇÃO DE SERVIDORES</t>
  </si>
  <si>
    <t xml:space="preserve">             ↓</t>
  </si>
  <si>
    <t xml:space="preserve">INSTRUÇÕES: Preencher os campos nas cores amarelas e conferir os dados gerados automaticamente </t>
  </si>
  <si>
    <t>2-A</t>
  </si>
  <si>
    <t>L</t>
  </si>
  <si>
    <t>II</t>
  </si>
  <si>
    <t>GGP/CENTRO DE PROMOÇÃO - CRH/2018</t>
  </si>
  <si>
    <t>APOSTILA DE ENQUADRAMENTO - 2017/2018</t>
  </si>
  <si>
    <t>1-A</t>
  </si>
  <si>
    <t>SUBR.VIGIL.SANIT.OSASCO-SGVS-X</t>
  </si>
  <si>
    <t>SECAO DE ADMINISTRACAO</t>
  </si>
  <si>
    <t>NÚCLEO DE GESTÃO ASSISTENCIAL 56 - SANTO ANDRÉ</t>
  </si>
  <si>
    <t>CTRO SAU III-JARDIM FERNANDES</t>
  </si>
  <si>
    <t>UBS.DR.E.MANTOANELLI-N.SRA.O</t>
  </si>
  <si>
    <t>CENTRO SAUDE II-VILA JARAGUA</t>
  </si>
  <si>
    <t>C.S. III - V.VERDE-ITAQUERA</t>
  </si>
  <si>
    <t>CENTRO DE SAUDE III-ARANDU</t>
  </si>
  <si>
    <t>C.S.III ANTONIO SACCHS-MOMBUCA</t>
  </si>
  <si>
    <t xml:space="preserve"> SECAO DE ADMINISTRACAO - N.G.A. - REGISTRO</t>
  </si>
  <si>
    <t>N.HEMAT.HEMOTER.FERNANDOPOLIS</t>
  </si>
  <si>
    <t>DEP.REG.SAUDE SOROCABA-DRS XVI</t>
  </si>
  <si>
    <t>CENTRAL DE TRANSPLANTES</t>
  </si>
  <si>
    <t>COORD. GESTAO ORC. FINANCEIRA</t>
  </si>
  <si>
    <t>GRUPO DE ASSISTENCIA FARMACEUTICA</t>
  </si>
  <si>
    <t>SC.ARMAZENAMENTO DISTRIBUICAO</t>
  </si>
  <si>
    <t>SECAO DE INFORMACAO E REGISTRO</t>
  </si>
  <si>
    <t>GRUPO RESGATE E ATENCAO AS URGENCIAS E EMERGENCIAS - GRAU</t>
  </si>
  <si>
    <t>GABINETE DO COORDENADOR- CAF</t>
  </si>
  <si>
    <t>SC.MARCAPASSO ELETROF.INVASIVA</t>
  </si>
  <si>
    <t>GABINETE DO COORDENADOR - CSS</t>
  </si>
  <si>
    <t>COORDENADORIA DE ASSISTÊNCIA FARMACÊUTICA</t>
  </si>
  <si>
    <t>GABINETE DO COORDENADOR - CAF</t>
  </si>
  <si>
    <t>MOMBUCA</t>
  </si>
  <si>
    <t>ARANDU</t>
  </si>
  <si>
    <t>FERNANDÓPOLIS</t>
  </si>
  <si>
    <t>VIGENCIA</t>
  </si>
  <si>
    <t>ARY NELSON RASINI</t>
  </si>
  <si>
    <t>DENISE DA CUNHA ARAUJO</t>
  </si>
  <si>
    <t>FABIO FRANCISCO DO NASCIMENTO</t>
  </si>
  <si>
    <t>FLORA COSTA</t>
  </si>
  <si>
    <t>GIOVANA APUZZO ZAPPALA</t>
  </si>
  <si>
    <t>HERMENEGILDO BORGES DA SILVA</t>
  </si>
  <si>
    <t>IZABEL CRISTINA ALVES DA SILVA PRIETO</t>
  </si>
  <si>
    <t>JOSEANE CRISTINA DE LIMA MONTEIRO</t>
  </si>
  <si>
    <t>JULIANA DE SOUZA FERREIRA</t>
  </si>
  <si>
    <t>KELLY CRISTINA RAIMUNDO MAGALHAES</t>
  </si>
  <si>
    <t>LUIZ ANTONIO VENTURA CARVALHO</t>
  </si>
  <si>
    <t>RACHEL PAULA FERREIRA</t>
  </si>
  <si>
    <t>JOSE DA COSTA SANTOS</t>
  </si>
  <si>
    <t>CLAUDIANE COGO LUCIO</t>
  </si>
  <si>
    <t>ROSALINA DE CASSIA BRICOLI</t>
  </si>
  <si>
    <t>JULIO CESAR MARTINS</t>
  </si>
  <si>
    <t>LUIZ FERNANDO ARGENTINI</t>
  </si>
  <si>
    <t>LUPERCIO MIGLIORANCA JUNIOR</t>
  </si>
  <si>
    <t>RAFAEL JACINTO BARNABE JUNIOR</t>
  </si>
  <si>
    <t>ROSEMARA FERNANDES</t>
  </si>
  <si>
    <t>ARLETE FERREIRA NUNES</t>
  </si>
  <si>
    <t>CLAUDIA MARIA ISRAEL DOS SANTOS CHRISPIM</t>
  </si>
  <si>
    <t>FELIPE GUILHERME DE OLIVEIRA CUSSOLIM</t>
  </si>
  <si>
    <t>MARIA EDILENE GUEDES</t>
  </si>
  <si>
    <t>MIZAEL FAUSTINO DA PAZ</t>
  </si>
  <si>
    <t>NANCY REGINA DE OLIVEIRA</t>
  </si>
  <si>
    <t>TELMA LOPES DOS SANTOS</t>
  </si>
  <si>
    <t>VIVIAN MARIA ARO GARCIA DE OLIVEIRA</t>
  </si>
  <si>
    <t>EUNICE LEME NIGRO</t>
  </si>
  <si>
    <t>GILMAR NUNES FERREIRA DA SILVA</t>
  </si>
  <si>
    <t>SUSAN PEREIRA DE MELO</t>
  </si>
  <si>
    <t>MARIA ANGELICA PRATES DA SILVA</t>
  </si>
  <si>
    <t>SERGIO RODRIGUES JUNIOR</t>
  </si>
  <si>
    <t>ALESSANDRA NOVELLI</t>
  </si>
  <si>
    <t>DAIENE RIBEIRO LEONARDI</t>
  </si>
  <si>
    <t>IRINEA SILVA CARVALHO PINTO</t>
  </si>
  <si>
    <t>PATRICIA STORARI</t>
  </si>
  <si>
    <t>RENALDO CUNHA DE OLIVEIRA</t>
  </si>
  <si>
    <t>AMANDA GOMES MOURA</t>
  </si>
  <si>
    <t>ANDREA COVOLO VIEGAS</t>
  </si>
  <si>
    <t>EDJANE FERREIRA NOGUEIRA</t>
  </si>
  <si>
    <t>OTONIVAL FERREIRA LIMA</t>
  </si>
  <si>
    <t>ANA PAULA LASAKOSWITSCK</t>
  </si>
  <si>
    <t>ANDERSON DE SOUZA ANTONIO</t>
  </si>
  <si>
    <t>BERTOLINA APARECIDA DE SOUZA</t>
  </si>
  <si>
    <t>ELIANE GOMES CORREA DE OLIVEIRA</t>
  </si>
  <si>
    <t>JANETE RIBEIRO DA SILVA</t>
  </si>
  <si>
    <t>MARISA BERNARDES DE ALMEIDA</t>
  </si>
  <si>
    <t>ALESSANDRA DE MORAIS</t>
  </si>
  <si>
    <t>ANA DE OLIVEIRA ROMERO FILHA</t>
  </si>
  <si>
    <t>CAMILA ANTUNES DE CAMARGO</t>
  </si>
  <si>
    <t>CLAUDIA DOURADO PEREIRA FERREIRA</t>
  </si>
  <si>
    <t>DISLAINE TARDELLI TALIATI</t>
  </si>
  <si>
    <t>ELIZABETE DE FREITAS LIMA</t>
  </si>
  <si>
    <t>HELIO PEREIRA DE ANDRADE</t>
  </si>
  <si>
    <t>LUCINEA ANTUNES DE OLIVEIRA</t>
  </si>
  <si>
    <t>MARCELO FERNANDO ZAMBONINI</t>
  </si>
  <si>
    <t>MARIA MARCIA DE ALMEIDA MELLO</t>
  </si>
  <si>
    <t>MAURO RAMOS</t>
  </si>
  <si>
    <t>STELLA CAROLINA DA SILVA MARIANO</t>
  </si>
  <si>
    <t>VANIA GIROTTI RIBEIRO</t>
  </si>
  <si>
    <t>ANTONIO RONALDO PINHEIRO</t>
  </si>
  <si>
    <t>GERSON LEPINSKI</t>
  </si>
  <si>
    <t>JONAS OLIVEIRA DO NASCIMENTO</t>
  </si>
  <si>
    <t>MIRIAN DE OLIVEIRA SABINO</t>
  </si>
  <si>
    <t>ROSILAINE SILVA ATAIDE</t>
  </si>
  <si>
    <t>CELSO GOIS DE OLIVEIRA</t>
  </si>
  <si>
    <t>DELMA DE LIMA DA SILVA</t>
  </si>
  <si>
    <t>ELAINE FERREIRA DE MOURA</t>
  </si>
  <si>
    <t>ELIANA APARECIDA RAMOS DA SILVA</t>
  </si>
  <si>
    <t>KARLA CRISTINA DE MOURA LEANDRO</t>
  </si>
  <si>
    <t>MARIA DO SOCORRO BESERRA DE ARAUJO</t>
  </si>
  <si>
    <t>RITA DE CASSIA DA SILVA</t>
  </si>
  <si>
    <t>ROSANGELA HONORIA DE MORAIS</t>
  </si>
  <si>
    <t>DENISE APARECIDA NICOLAU DE ARAUJO</t>
  </si>
  <si>
    <t>ENAIDE LAZARINI</t>
  </si>
  <si>
    <t>SILVIA MARLENE BISPO JULIANO</t>
  </si>
  <si>
    <t>CAROLINA AMIEIRO</t>
  </si>
  <si>
    <t>ERICA TEIXEIRA GARCIA</t>
  </si>
  <si>
    <t>SALETE MASSENS</t>
  </si>
  <si>
    <t>SOLANGE MARIA NAVARRO PEREIRA</t>
  </si>
  <si>
    <t>SUMAIR ALVES DA SILVA</t>
  </si>
  <si>
    <t>TANIA MARIA DA SILVA</t>
  </si>
  <si>
    <t>DEBORA TEIXEIRA DO AMARAL</t>
  </si>
  <si>
    <t>DIRCE REGINA MIGUEL DA SILVA</t>
  </si>
  <si>
    <t>EDILAINE MARIA AMARAL</t>
  </si>
  <si>
    <t>ELIANA CONCEICAO ERNICA</t>
  </si>
  <si>
    <t>FATIMA APARECIDA DA SILVA</t>
  </si>
  <si>
    <t>GILDA RODRIGUES DE LIMA</t>
  </si>
  <si>
    <t>JEANE NAZARE DE ARAUJO BRITO</t>
  </si>
  <si>
    <t>MARGARETE SIQUEIRA CARDOSO</t>
  </si>
  <si>
    <t>MARIA SHIRLEY MARTINS DE OLIVEIRA</t>
  </si>
  <si>
    <t>MARTA REGINA MORAIS DE SOUZA</t>
  </si>
  <si>
    <t>SANDRA MARIA DE PAULA</t>
  </si>
  <si>
    <t>SILVIA NICHITA GOIS</t>
  </si>
  <si>
    <t>SORAYA LAMPE NARCISO</t>
  </si>
  <si>
    <t>SANDRA CRISTINA DE ANDRADE SABINO</t>
  </si>
  <si>
    <t>SILVANA APARECIDA MUNHOZ CARDOSO</t>
  </si>
  <si>
    <t>KARLA ELISABETH HOFFMANN RODRIGUES</t>
  </si>
  <si>
    <t>MARCIO ANTONIO MONARI</t>
  </si>
  <si>
    <t>MIRIAM CRISTIANE RAMOS</t>
  </si>
  <si>
    <t>NISIA LATTANZIO</t>
  </si>
  <si>
    <t>VALERIA ZAMPIERI</t>
  </si>
  <si>
    <t>MARCIA CRISTINA COVER DE MELLO</t>
  </si>
  <si>
    <t>NEUSA APARECIDA GRELLA MEDEIROS</t>
  </si>
  <si>
    <t>APARECIDA DE FATIMA SIMOES</t>
  </si>
  <si>
    <t>DAISY MARIA DE CAMARGO PIRES DE CAMPOS</t>
  </si>
  <si>
    <t>LUCIANA LEMES DOS SANTOS SANTANA</t>
  </si>
  <si>
    <t>PRISCILA BENEVENTE</t>
  </si>
  <si>
    <t>FRANCISCO JOSE DE ANDRADE RODRIGUES</t>
  </si>
  <si>
    <t>MARTA REGINA SILVA DE LOURENCO</t>
  </si>
  <si>
    <t>LILIAN GASQUES TEIXEIRA NAGY</t>
  </si>
  <si>
    <t>JACKSON HARUO NAGAY</t>
  </si>
  <si>
    <t>LIA CORREA</t>
  </si>
  <si>
    <t>ROSANA GONCALVES RAMOS</t>
  </si>
  <si>
    <t>CLODOALDO LOTT</t>
  </si>
  <si>
    <t>JAIR MAURO DA SILVA</t>
  </si>
  <si>
    <t>ALEXSANDRA FERREIRA DO NASCIMENTO</t>
  </si>
  <si>
    <t>FABIO CESAR PEREIRA</t>
  </si>
  <si>
    <t>LUCIA DE FATIMA BORTOLOTTI PEREIRA</t>
  </si>
  <si>
    <t>ANGELA MARIA CARMELLO</t>
  </si>
  <si>
    <t>IVANA RIOS LOPES</t>
  </si>
  <si>
    <t>MARIA CRISTINA DENADAI</t>
  </si>
  <si>
    <t>MARILZA CRISTINA MAZETTI GUIRELI</t>
  </si>
  <si>
    <t>MARTA ALEXANDRE DE PAULA PANSANI</t>
  </si>
  <si>
    <t>ROSEMARIE ANTONIA GUSSI</t>
  </si>
  <si>
    <t>ROSIMEIRE CRISTINA RAMIRES MUNHOZ</t>
  </si>
  <si>
    <t>SANDRA REGINA MONTANI FERRO</t>
  </si>
  <si>
    <t>SILMARA ADRIANA DE SANT ANNA ORLANDI</t>
  </si>
  <si>
    <t>FABIANA PESSOA DOS SANTOS VITALI</t>
  </si>
  <si>
    <t>LUCELIA DORIGATTI BIANCHINI</t>
  </si>
  <si>
    <t>RAUL GIARETTA</t>
  </si>
  <si>
    <t>SANDRA APARECIDA DE MELO</t>
  </si>
  <si>
    <t>SILMARA APARECIDA ALVES DA SILVEIRA MUSSATTO FERRAZ</t>
  </si>
  <si>
    <t>ANDREIA SANTOS</t>
  </si>
  <si>
    <t>MARCELO TORELLI</t>
  </si>
  <si>
    <t>SIDNEI ANDERSON POSSEBON</t>
  </si>
  <si>
    <t>NAIR PEREIRA DE SOUZA BRIZZI</t>
  </si>
  <si>
    <t>ADEMIR DA SILVA BUENO</t>
  </si>
  <si>
    <t>ANA LUIZA CAVANI MARTINS DE MELLO ZACARIAS</t>
  </si>
  <si>
    <t>ANA MARIA DINIZ SOARES</t>
  </si>
  <si>
    <t>CIBELE APARECIDA DE QUEIROZ</t>
  </si>
  <si>
    <t>EDILSON DE MELO</t>
  </si>
  <si>
    <t>ELAINE CRISTINA ZAMBONI</t>
  </si>
  <si>
    <t>LUCILENE RODRIGUES DE SOUZA</t>
  </si>
  <si>
    <t>LUIS CARLOS ALEIXO</t>
  </si>
  <si>
    <t>LUIS GUILHERME BITTENCOURT BORGES</t>
  </si>
  <si>
    <t>MARCOS BUENO DA SILVA</t>
  </si>
  <si>
    <t>RITA DE CASSIA DE SOUZA</t>
  </si>
  <si>
    <t>LUCIENE GRANADO CASTILHO PAULNO</t>
  </si>
  <si>
    <t>VALERIA DOS SANTOS SILVA</t>
  </si>
  <si>
    <t>KELLY CRISTINA EUZEBIO FERREIRA</t>
  </si>
  <si>
    <t>LUCIA MARIA DE SA</t>
  </si>
  <si>
    <t>MARIA DE LOURDES NUNES</t>
  </si>
  <si>
    <t>MARIA DO CARMO LIMA SOUZA</t>
  </si>
  <si>
    <t>PATRICIA COELHO CABRAL CANGELARI</t>
  </si>
  <si>
    <t>ANGELICA DIAS LEITE</t>
  </si>
  <si>
    <t>LEILA MARIA MOREIRA DE OLIVEIRA SOUZA</t>
  </si>
  <si>
    <t>LUCIANA APARECIDA VIRGILIO CARDIAL</t>
  </si>
  <si>
    <t>LUIS EDUARDO PEREIRA GOMES</t>
  </si>
  <si>
    <t>WALDENICE TEIXEIRA MARINHO</t>
  </si>
  <si>
    <t>FABIANA PETILLO</t>
  </si>
  <si>
    <t>PRISCILA DA SILVA DIAS</t>
  </si>
  <si>
    <t>RAFAEL GONCALVES DUARTE</t>
  </si>
  <si>
    <t>JONAS XAVIER LEITE</t>
  </si>
  <si>
    <t>PAULO LEONCIO CAETANO</t>
  </si>
  <si>
    <t>RAQUEL GOMES DE ARAUJO SOUZA</t>
  </si>
  <si>
    <t>VANILDA PINHEIRO DE MELO SANTOS</t>
  </si>
  <si>
    <t>NAOMI BEATRIZ GONCALVES DOS SANTOS</t>
  </si>
  <si>
    <t>DANIEL MATIAS ROMANO</t>
  </si>
  <si>
    <t>GABRIELA VIRGINIA RIBEIRO ALVES</t>
  </si>
  <si>
    <t>JAQUELINE MIRZA DE MORAES MOTA MARINO</t>
  </si>
  <si>
    <t>MARTA CAETANO DE SOUZA</t>
  </si>
  <si>
    <t>RICARDO TARDELLI PEREIRA</t>
  </si>
  <si>
    <t>SOLANGE DA SILVA MIRA</t>
  </si>
  <si>
    <t>TATIANA DE PAULA COELHO</t>
  </si>
  <si>
    <t>DENILSON EDER VENDRAME</t>
  </si>
  <si>
    <t>MARISTELA PEREIRA DE MENDONCA SANTOS</t>
  </si>
  <si>
    <t>MONIQUE RODRIGUES GOMES</t>
  </si>
  <si>
    <t>PATRICIA RADAIC</t>
  </si>
  <si>
    <t>LUCI CARLA BISCARO NAKAMURA</t>
  </si>
  <si>
    <t>LUCICLEIDE COSTA SIRIACO</t>
  </si>
  <si>
    <t>PAULO DOS SANTOS SOUZA</t>
  </si>
  <si>
    <t>TATIANE APARECIDA ANDREOZI</t>
  </si>
  <si>
    <t>ELIZABETE GUILHERME</t>
  </si>
  <si>
    <t>JAIME CARVALHO ROSELL</t>
  </si>
  <si>
    <t>ROSANA CRISTINA SERRATO DE MATOS</t>
  </si>
  <si>
    <t>CECILIA RODRIGUES DA SILVA</t>
  </si>
  <si>
    <t>CRISTINA LOPES DOS SANTOS</t>
  </si>
  <si>
    <t>GIVANETE MARIA DOS SANTOS</t>
  </si>
  <si>
    <t>ISABEL CRISTINA GONCALVES</t>
  </si>
  <si>
    <t>MARIA DE FATIMA VALE PONTES</t>
  </si>
  <si>
    <t>MARIA LUCIA ALVES</t>
  </si>
  <si>
    <t>NILSON FERREIRA DA SILVA</t>
  </si>
  <si>
    <t>NILZA NUNES CRUZ</t>
  </si>
  <si>
    <t>VANDA MARIA SOARES MARKARIAN</t>
  </si>
  <si>
    <t>MONICA APARECIDA LUCIANO</t>
  </si>
  <si>
    <t>CRISLEY GUEDES FALCAO</t>
  </si>
  <si>
    <t>FLAVIO PEREIRA DE SOUZA</t>
  </si>
  <si>
    <t>PATRICIA DE FREITAS MEDEIROS</t>
  </si>
  <si>
    <t>SONIA SOARES CORREIA</t>
  </si>
  <si>
    <t>VANESSA FELIPE</t>
  </si>
  <si>
    <t>WAGNER SOARES DE ARRUDA</t>
  </si>
  <si>
    <t>JOELMA CAVALCANTE COSTA E SILVA</t>
  </si>
  <si>
    <t>VALDOMIRO RODRIGUES JUNIOR</t>
  </si>
  <si>
    <t>ARNALDO FERREIRA DE SOUZA</t>
  </si>
  <si>
    <t>RAQUEL ANGELA CAPRAROLA</t>
  </si>
  <si>
    <t>VALDECI DA SILVA HORA</t>
  </si>
  <si>
    <t>VANESSA CARVALHO</t>
  </si>
  <si>
    <t>RODRIGO ANGELONE</t>
  </si>
  <si>
    <t>ROSIMAR PEDRO DA SILVA BARBOZA</t>
  </si>
  <si>
    <t>CLEUSA DA SILVA</t>
  </si>
  <si>
    <t>ELZA STEFANI</t>
  </si>
  <si>
    <t>MARCOS NOBRE DA SILVA</t>
  </si>
  <si>
    <t>MARIA ELENA ANA CORREA DA SILVA</t>
  </si>
  <si>
    <t>NELMA FERREIRA DA SILVA</t>
  </si>
  <si>
    <t>ROBSON WAGNER DA SILVA</t>
  </si>
  <si>
    <t>MARIA DAS GRACAS SILVA</t>
  </si>
  <si>
    <t>CARMELITA DOS SANTOS</t>
  </si>
  <si>
    <t>CECILIA SILVA DE PAULA</t>
  </si>
  <si>
    <t>DAVID CESAR NADAI</t>
  </si>
  <si>
    <t>DENILSON ANTONIO GARCIA</t>
  </si>
  <si>
    <t>EDSON GOMES DE MAGALHAES</t>
  </si>
  <si>
    <t>ELZINEIDE DE ABREUS</t>
  </si>
  <si>
    <t>EVANIR JOVINA DOS SANTOS CAETANO</t>
  </si>
  <si>
    <t>IDELVANI ALVES DE OLIVEIRA</t>
  </si>
  <si>
    <t>JOSE EDUARDO SANTOS</t>
  </si>
  <si>
    <t>MARCELO DIAS DO RIO</t>
  </si>
  <si>
    <t>ROSELI TADEU DA SILVA CASTILHO</t>
  </si>
  <si>
    <t>VANESSA DA SILVA NASCIMENTO</t>
  </si>
  <si>
    <t>RINALDO DE NOVAES GOMES</t>
  </si>
  <si>
    <t>ALDILAINE SILVA</t>
  </si>
  <si>
    <t>ANA LUCIA CUNHA OLIVEIRA</t>
  </si>
  <si>
    <t>PATRICIA MORATO DA SILVA FERNANDES</t>
  </si>
  <si>
    <t>EDSON CARVALHO DE CASTRO</t>
  </si>
  <si>
    <t>LUIZ ANTONIO GABRIEL</t>
  </si>
  <si>
    <t>ADRIANA PERES DE FREITAS</t>
  </si>
  <si>
    <t>CELIA MARIA DE SOUZA ANSANELLI</t>
  </si>
  <si>
    <t>1-B</t>
  </si>
  <si>
    <t>3-B</t>
  </si>
  <si>
    <t>2-B</t>
  </si>
  <si>
    <t>1-C</t>
  </si>
  <si>
    <t>3-C</t>
  </si>
  <si>
    <t>1-D</t>
  </si>
  <si>
    <t>3-D</t>
  </si>
  <si>
    <t>2-C</t>
  </si>
  <si>
    <t>1-E</t>
  </si>
  <si>
    <t>2-E</t>
  </si>
  <si>
    <t>2-D</t>
  </si>
  <si>
    <t>3-A</t>
  </si>
  <si>
    <t>3-E</t>
  </si>
  <si>
    <t>RJ</t>
  </si>
  <si>
    <t>HOSPITAL REGIONAL "DR. OSÍRIS FLORINDO COELHO" EM FERRAZ DE VASCONCELOS</t>
  </si>
  <si>
    <t>HOSPITAL DAS CLÍNICAS "LUZIA DE PINHO MELO" EM MOGI DAS CRUZES</t>
  </si>
  <si>
    <t>HOSPITAL REGIONAL "DR. VIVALDO MARTINS SIMÕES" EM OSASCO</t>
  </si>
  <si>
    <t>UNIDADE BÁSICA DE SAÚDE ITAPEVA</t>
  </si>
  <si>
    <t>DRS I - DEPARTAMENTO REGIONAL DE SAÚDE DA GRANDE SÃO PAULO</t>
  </si>
  <si>
    <t>UNIDADE BÁSICA DE SAÚDE DE VILA SÔNIA</t>
  </si>
  <si>
    <t>UNIDADE BÁSICA DE SAÚDE DO JARDIM ESTER</t>
  </si>
  <si>
    <t>UNIDADE BÁSICA DE SAÚDE DO JARDIM CAMPOS</t>
  </si>
  <si>
    <t>UNIDADE BÁSICA DE SAÚDE DO JARDIM ETELVINA</t>
  </si>
  <si>
    <t>UNIDADE BÁSICA DE SAÚDE DE DOM JOÃO NÉRI</t>
  </si>
  <si>
    <t>UNIDADE BÁSICA DE SAÚDE DE VILA NOSSA SENHORA APARECIDA</t>
  </si>
  <si>
    <t>UNIDADE BÁSICA DE SAÚDE DO PARQUE SANTA RITA</t>
  </si>
  <si>
    <t>UNIDADE BÁSICA DE SAÚDE DO JARDIM LARANJEIRAS</t>
  </si>
  <si>
    <t>UNIDADE BÁSICA DE SAÚDE DO JARDIM AURORA</t>
  </si>
  <si>
    <t>UNIDADE BÁSICA DE SAÚDE DO SÍTIO DA CASA PINTADA</t>
  </si>
  <si>
    <t>UNIDADE BÁSICA DE SAÚDE DO JARDIM NÉLIA</t>
  </si>
  <si>
    <t>UNIDADE BÁSICA DE SAÚDE DE VILA CARMOSINA</t>
  </si>
  <si>
    <t>UNIDADE BÁSICA DE SAÚDE DE VILA EDE</t>
  </si>
  <si>
    <t>UNIDADE BÁSICA DE SAÚDE DO SÍTIO MANDAQUI</t>
  </si>
  <si>
    <t>UNIDADE BÁSICA DE SAÚDE DO PARQUE ANHANGUERA</t>
  </si>
  <si>
    <t>UNIDADE BÁSICA DE SAÚDE DO PARQUE NOVO SANTO AMARO</t>
  </si>
  <si>
    <t>UNIDADE BÁSICA DE SAÚDE DO JARDIM REPÚBLICA</t>
  </si>
  <si>
    <t>UNIDADE BÁSICA DE SAÚDE DO JARDIM ALFREDO</t>
  </si>
  <si>
    <t>UNIDADE BÁSICA DE SAÚDE DE VILA SANTO ANTÔNIO</t>
  </si>
  <si>
    <t>UNIDADE BÁSICA DE SAÚDE DO JARDIM SÃO PAULO, EM MOGI DAS CRUZES</t>
  </si>
  <si>
    <t>UNIDADE BÁSICA DE SAÚDE DE RODRIGO BARRETO</t>
  </si>
  <si>
    <t>NÚCLEO DE HEMATOLOGIA E HEMOTERAPIA DE BAURU</t>
  </si>
  <si>
    <t>DRS VI - DEPARTAMENTO REGIONAL DE SAÚDE DE BAURU</t>
  </si>
  <si>
    <t>NÚCLEO DE HEMATOLOGIA E HEMOTERAPIA DE JAÚ</t>
  </si>
  <si>
    <t>NÚCLEO DE HEMATOLOGIA E HEMOTERAPIA DE ARARAQUARA</t>
  </si>
  <si>
    <t>DRS III - DEPARTAMENTO REGIONAL DE SAÚDE DE ARARAQUARA</t>
  </si>
  <si>
    <t>NÚCLEO DE HEMATOLOGIA E HEMOTERAPIA "MÁRCIA REGINA DOS SANTOS REZENDE ALVARENGA", DE CASA BRANCA</t>
  </si>
  <si>
    <t>DRS XIV - DEPARTAMENTO REGIONAL DE SAÚDE DE SÃO JOÃO DA BOA VISTA</t>
  </si>
  <si>
    <t>NÚCLEO DE HEMATOLOGIA E HEMOTERAPIA DE BRAGANÇA PAULISTA</t>
  </si>
  <si>
    <t>DRS VII - DEPARTAMENTO REGIONAL DE SAÚDE DR.L.S.QUEIROZ DE CAMPINAS</t>
  </si>
  <si>
    <t>NÚCLEO DE HEMATOLOGIA E HEMOTERAPIA DE JUNDIAÍ</t>
  </si>
  <si>
    <t>NÚCLEO DE HEMATOLOGIA E HEMOTERAPIA DE PIRACICABA</t>
  </si>
  <si>
    <t>DRS X - DEPARTAMENTO REGIONAL DE SAÚDE DE PIRACICABA</t>
  </si>
  <si>
    <t>NÚCLEO DE HEMATOLOGIA E HEMOTERAPIA DE TAUBATÉ</t>
  </si>
  <si>
    <t>DRS XVII - DEPARTAMENTO REGIONAL DE SAÚDE DE TAUBATÉ</t>
  </si>
  <si>
    <t>NÚCLEO DE HEMATOLOGIA E HEMOTERAPIA DE SANTOS</t>
  </si>
  <si>
    <t>DRS IV - DEPARTAMENTO REGIONAL DE SAÚDE DA BAIXADA SANTISTA</t>
  </si>
  <si>
    <t>AMBULATÓRIO DE SAÚDE MENTAL DE JAÚ</t>
  </si>
  <si>
    <t>AMBULATÓRIO DE SAÚDE MENTAL DE BARRETOS</t>
  </si>
  <si>
    <t>DRS V - DEPARTAMENTO REGIONAL DE SAÚDE DE BARRETOS</t>
  </si>
  <si>
    <t>AMBULATÓRIO DE ESPECIALIDADES DE GUAIANAZES</t>
  </si>
  <si>
    <t>AMBULATÓRIO DE ESPECIALIDADES DE ANHANGUERA</t>
  </si>
  <si>
    <t>AMBULATÓRIO DE ESPECIALIDADES DO JARDIM CLIPER</t>
  </si>
  <si>
    <t>AMBULATÓRIO DE ESPECIALIDADES DO JARDIM IBIRAPUERA</t>
  </si>
  <si>
    <t>DEPARTAMENTO GERENCIAMENTO AMBULATORIAL CAPITAL-DGAC</t>
  </si>
  <si>
    <t>AMBULATÓRIO DE ESPECIALIDADES DO JARDIM PIRAJUSSARA</t>
  </si>
  <si>
    <t>AMBULATÓRIO DE ESPECIALIDADES DE INTERLAGOS</t>
  </si>
  <si>
    <t>AMBULATÓRIO DE ESPECIALIDADES DO PARQUE SANTO ANTÔNIO</t>
  </si>
  <si>
    <t>AMBULATÓRIO DE ESPECIALIDADES DO JARDIM DOS PRADOS</t>
  </si>
  <si>
    <t>AMBULATÓRIO DE ESPECIALIDADES DO JARDIM DONA LUIZA, EM GUARULHOS</t>
  </si>
  <si>
    <t>AMBULATÓRIO DE ESPECIALIDADES DE BARRETOS</t>
  </si>
  <si>
    <t>AMBULATÓRIO DE ESPECIALIDADES DE OLÍMPIA</t>
  </si>
  <si>
    <t>AMBULATÓRIO DE ESPECIALIDADES DE BAURU</t>
  </si>
  <si>
    <t>AMBULATÓRIO DE ESPECIALIDADES DE SÃO JOAQUIM DA BARRA</t>
  </si>
  <si>
    <t>DRS VIII - DEPARTAMENTO REGIONAL DE SAÚDE DE FRANCA</t>
  </si>
  <si>
    <t>AMBULATÓRIO DE ESPECIALIDADES DE VOTUPORANGA</t>
  </si>
  <si>
    <t>DRS XV - DEPARTAMENTO REGIONAL DE SAÚDE DE SÃO JOSÉ DO RIO PRETO</t>
  </si>
  <si>
    <t>AMBULATÓRIO DE ESPECIALIDADES DE SANTA FÉ DO SUL</t>
  </si>
  <si>
    <t>UNIDADE SOROLÓGICA DE JALES</t>
  </si>
  <si>
    <t>UNIDADE SOROLÓGICA DE VOTUPORANGA</t>
  </si>
  <si>
    <t>UNIDADE SOROLÓGICA DE SÃO JOSÉ DOS CAMPOS</t>
  </si>
  <si>
    <t>UNIDADE SOROLÓGICA DE AVARÉ</t>
  </si>
  <si>
    <t>UNIDADE SOROLÓGICA DE ITAPETININGA</t>
  </si>
  <si>
    <t>DRS XVI - DEPARTAMENTO REGIONAL DE SAÚDE DE SOROCABA</t>
  </si>
  <si>
    <t>HOSPITAL ESTADUAL " DR. ODILO ANTUNES DE SIQUEIRA" EM PRESIDENTE PRUDENTE</t>
  </si>
  <si>
    <t>GRUPO DE VIGILÂNCIA EPIDEMIOLÓGICA I - CAPITAL</t>
  </si>
  <si>
    <t>CENTRO DE VIGILÂNCIA EPIDEMIOLOGICA "PROF.ALEXANDRE VRANJAC"</t>
  </si>
  <si>
    <t>GRUPO DE VIGILÂNCIA EPIDEMIOLÓGICA III - CAPITAL</t>
  </si>
  <si>
    <t>GRUPO DE VIGILÂNCIA EPIDEMIOLÓGICA IV - CAPITAL</t>
  </si>
  <si>
    <t>GRUPO DE VIGILÂNCIA EPIDEMIOLÓGICA V - CAPITAL</t>
  </si>
  <si>
    <t>GRUPO DE VIGILÂNCIA EPIDEMIOLÓGICA VI - CAPITAL</t>
  </si>
  <si>
    <t>SUBGRUPO DE VIGILANCIA EPIDEMIOLOGICA VIII - MOGI DAS CRUZES, DO GRUPO DE VIGILANCIA EPIDEMIOLOGICA VIII - MOGI DAS CRUZES</t>
  </si>
  <si>
    <t>GRUPO DE VIGILANCIA EPIDEMIOLOGICA VIII - MOGI DAS CRUZES</t>
  </si>
  <si>
    <t>GRUPO DE VIGILÂNCIA EPIDEMIOLÓGICA IX - FRANCO DA ROCHA</t>
  </si>
  <si>
    <t>SUBGRUPO DE VIGILÂNCIA EPIDEMIOLÓGICA XI - ARAÇATUBA, DO GRUPO DE VIGILÂNCIA EPIDEMIOLÓGICA XI - ARAÇATUBA</t>
  </si>
  <si>
    <t>GRUPO DE VIGILÂNCIA EPIDEMIOLÓGICA XII - ARARAQUARA</t>
  </si>
  <si>
    <t>GRUPO DE VIGILÂNCIA EPIDEMIOLÓGICA XIII - ASSIS</t>
  </si>
  <si>
    <t>SUBGRUPO DE VIGILÂNCIA EPIDEMIOLÓGICA XVI - AVARÉ, DO GRUPO DE VIGILÂNCIA EPIDEMIOLÓGICA XVI - BOTUCATU</t>
  </si>
  <si>
    <t>GRUPO DE VIGILÂNCIA EPIDEMIOLÓGICA XVI - BOTUCATU</t>
  </si>
  <si>
    <t>UBGRUPO DE VIGILÂNCIA EPIDEMIOLÓGICA XVII - CAMPINAS, DO GRUPO DE VIGILÂNCIA EPIDEMIOLÓGICA XVII - CAMPINAS</t>
  </si>
  <si>
    <t>GRUPO DE VIGILÂNCIA EPIDEMIOLÓGICA XXVIII - CARAGUATATUBA</t>
  </si>
  <si>
    <t>SUBGRUPO DE VIGILÂNCIA EPIDEMIOLÓGICA XXIX - SÃO JOSÉ DO RIO PRETO, DO GRUPO DE VIGILÂNCIA EPIDEMIOLÓGICA XXIX - SÃO JOSÉ DO RIO PRETO</t>
  </si>
  <si>
    <t>GRUPO DE VIGILÂNCIA EPIDEMIOLÓGICA XVIII - FRANCA</t>
  </si>
  <si>
    <t>GRUPO DE VIGILÂNCIA EPIDEMIOLÓGICA XXXII - ITAPEVA</t>
  </si>
  <si>
    <t>GRUPO DE VIGILÂNCIA EPIDEMIOLÓGICA XXX - JALES</t>
  </si>
  <si>
    <t>GRUPO DE VIGILÂNCIA EPIDEMIOLÓGICA XX - PIRACICABA</t>
  </si>
  <si>
    <t>GRUPO DE VIGILÂNCIA EPIDEMIOLÓGICA XXVI - SÃO JOÃO DA BOA VISTA</t>
  </si>
  <si>
    <t>GRUPO DE VIGILÂNCIA EPIDEMIOLÓGICA XXXIII - TAUBATÉ</t>
  </si>
  <si>
    <t>SUBGRUPO DE VIGILÂNCIA EPIDEMIOLÓGICA XIX - MARÍLIA, DO GRUPO DE VIGILÂNCIA EPIDEMIOLÓGICA XIX - MARÍLIA</t>
  </si>
  <si>
    <t>GRUPO DE VIGILÂNCIA EPIDEMIOLÓGICA XXII - PRESIDENTE VENCESLAU</t>
  </si>
  <si>
    <t>HOSPITAL MATERNIDADE INTERLAGOS "WALDEMAR SEYSSEL - ARRELIA"</t>
  </si>
  <si>
    <t>GABINETE DO SECRETÁRIO E ASSESSORIAS</t>
  </si>
  <si>
    <t>GABINETE SECRETARIO E ASSESSORIAS</t>
  </si>
  <si>
    <t>COORDENADORIA GERAL DA ADMINISTRAÇÃO</t>
  </si>
  <si>
    <t>COORDENADORIA GERAL DE ADMINISTRACAO</t>
  </si>
  <si>
    <t>CENTRO DE TRANSPORTES, DO GRUPO DE GERENCIAMENTO DAS ATIVIDADES DE SUPRIMENTOS E INFRA-ESTRUTURA - GGA-SI</t>
  </si>
  <si>
    <t>SEDE, DO DRS IV "DR. MAURÍCIO FANG" - BAIXADA SANTISTA</t>
  </si>
  <si>
    <t>CS II "DR. BENEDICTO DE CASTRO SIMÕES" DE AREIA BRANCA, EM SANTOS</t>
  </si>
  <si>
    <t>CS II "DR. LUIZ ELÓI ESPÍNDOLA DE ÁVILA" DE CUBATÃO</t>
  </si>
  <si>
    <t>CS II "DR. ESPERIDIÃO GONÇALVES NEVES" DE GUARUJÁ</t>
  </si>
  <si>
    <t>CS II "DR. TANCREDO DE ALMEIDA NEVES" DE ITANHAÉM</t>
  </si>
  <si>
    <t>CS I "MARTINS FONTES" DE SANTOS</t>
  </si>
  <si>
    <t>CS I "DR. FRANCISCO LA SCALA" DE SÃO VICENTE</t>
  </si>
  <si>
    <t>CS I "DR. OTHON FELICIANO DA SILVA" DE VICENTE DE CARVALHO, EM GUARUJÁ</t>
  </si>
  <si>
    <t>CS III "DR. DURVAL BRUZA" DE BERTIOGA</t>
  </si>
  <si>
    <t>CS II DE PRAIA GRANDE</t>
  </si>
  <si>
    <t>CS III "DR. HUGO SANTOS SILVA" DE MONGAGUÁ</t>
  </si>
  <si>
    <t>CS II "DR. CARLOS ALBERTO CÂMARA LEAL DE OLIVEIRA" DE SÃO SEBASTIÃO</t>
  </si>
  <si>
    <t>CS II "JOSÉ MAURICIO BORGES" DE CARAGUATATUBA</t>
  </si>
  <si>
    <t>CS II "DR. AFFONSO FARIA FRAGA" DE UBATUBA</t>
  </si>
  <si>
    <t>CS III "DR. ELVENAR CASTILHO DE BARROS" DE ILHABELA</t>
  </si>
  <si>
    <t>CS II "DR. SILVESTRE RIBEIRO" DE CAMPOS DO JORDÃO</t>
  </si>
  <si>
    <t>CS I "DR. FREDERICO NAVARRO DA CRUZ" DE JACAREÍ</t>
  </si>
  <si>
    <t>CS II "DR. OSVALDO FINCK" DE PARAIBUNA</t>
  </si>
  <si>
    <t>CS I DE SÃO JOSÉ DOS CAMPOS</t>
  </si>
  <si>
    <t>CS III DE IGARATÁ</t>
  </si>
  <si>
    <t>CS III "DR. LUIZ AUGUSTO BOTTO" DE JAMBEIRO</t>
  </si>
  <si>
    <t>CS II "BENEDICTO MARCONDES" DE SANTA BRANCA</t>
  </si>
  <si>
    <t>CS III DE SANTO ANTÔNIO DO PINHAL</t>
  </si>
  <si>
    <t>CS III "DR. VITOR MONTEIRO" DE SÃO BENTO DO SAPUCAÍ</t>
  </si>
  <si>
    <t>CS II "DR. ODILON DE SOUZA MIRANDA" DE CAÇAPAVA</t>
  </si>
  <si>
    <t>CS I "EMILIO RIBAS" DE PINDAMONHANGABA</t>
  </si>
  <si>
    <t>CS III DE NATIVIDADE DA SERRA</t>
  </si>
  <si>
    <t>CS II "OSWALDO CRUZ" DE SÃO LUÍS DO PARAITINGA</t>
  </si>
  <si>
    <t>AMBULATÓRIO REGIONAL DE ESPECIALIDADES "DR. RENÉE RACHOU" DE TAUBATÉ</t>
  </si>
  <si>
    <t>CS III DE REDENÇÃO DA SERRA</t>
  </si>
  <si>
    <t>CS II "DR. JOSÉ MONTEIRO DO AMARAL" DE APARECIDA</t>
  </si>
  <si>
    <t>CS II "DR. DAHER PEDRO" DE CUNHA</t>
  </si>
  <si>
    <t>CS III "ALDO FORTES" DE BANANAL</t>
  </si>
  <si>
    <t>CS II DE CACHOEIRA PAULISTA</t>
  </si>
  <si>
    <t>CS I "IRMÃ LUIZA" DE CRUZEIRO</t>
  </si>
  <si>
    <t>CS II "DR. GETULIO MACHADO COELHO DE CASTRO" DE LORENA</t>
  </si>
  <si>
    <t>CS I "DR. FERNANDO JOSÉ DE ALMEIDA MILÉO" DE GUARATINGUETÁ</t>
  </si>
  <si>
    <t>CS III DE AREIAS</t>
  </si>
  <si>
    <t>CS III DE LAVRINHAS</t>
  </si>
  <si>
    <t>CS III "DR. JOÃO MONTEIRO DA SILVA" DE QUELUZ</t>
  </si>
  <si>
    <t>CS III DE ROSEIRA</t>
  </si>
  <si>
    <t>CS III "VEREADOR JOSÉ SOARES COSTA" DE SÃO JOSÉ DO BARREIRO</t>
  </si>
  <si>
    <t>CS III DE SILVEIRAS</t>
  </si>
  <si>
    <t>SEDE, DO DRS XVI "DR. LINNEU MATTOS SILVEIRA" - SOROCABA</t>
  </si>
  <si>
    <t>CS II "DR. ARCY BANDEIRA" DE IBIÚNA</t>
  </si>
  <si>
    <t>CS II "DR. AMELIO DE AVILA RIBEIRO" DE PIEDADE</t>
  </si>
  <si>
    <t>CS II "ANTONIO PATUCCI" DE PORTO FELIZ</t>
  </si>
  <si>
    <t>CS II "DR. EUCLYDES DE CARVALHO NOGUEIRA" DE SALTO</t>
  </si>
  <si>
    <t>CS I "DR. VIRGILIO PEREIRA DE SOUZA LIMA" DE ITU</t>
  </si>
  <si>
    <t>CS II "DR. JOSÉ DE CARVALHO BRITO" DE SÃO ROQUE</t>
  </si>
  <si>
    <t>CS II "JOSÉ FRANCISCO DOS SANTOS" DA VILA SOROCABANA, EM MAIRINQUE</t>
  </si>
  <si>
    <t>CS II "HELENA DE PROENÇA LACERDA" DE PILAR DO SUL</t>
  </si>
  <si>
    <t>CS I DE SOROCABA</t>
  </si>
  <si>
    <t>CS II "DR. HEITOR AVINO" DE VOTORANTIM</t>
  </si>
  <si>
    <t>CS III "JOÃO MARQUES DE CAMPOS" DE ARAÇOIABA DA SERRA</t>
  </si>
  <si>
    <t>CS III "DR. HERMÓGENES GODOY" DE CABREÚVA</t>
  </si>
  <si>
    <t>CS III DE CAPELA DO ALTO</t>
  </si>
  <si>
    <t>CS II DE SALTO DE PIRAPORA</t>
  </si>
  <si>
    <t>CS III DE ALUMÍNIO</t>
  </si>
  <si>
    <t>CS II "DR. OSCAR VIEIRA SAMPAIO" DE LARANJAL PAULISTA</t>
  </si>
  <si>
    <t>CS II "DR. RUY SILVEIRA MELLO" DE TIETÊ</t>
  </si>
  <si>
    <t>CS I "DR. ANIZ BONEDER" DE TATUÍ</t>
  </si>
  <si>
    <t>CS III "DR. ANTONIO PIRES DE ALMEIDA" DE BOITUVA</t>
  </si>
  <si>
    <t>CS II "DR. VINÍCIO MÓRICO MÁRIO GAGLIARDI" DE CERQUILHO</t>
  </si>
  <si>
    <t>CS III "LAZARO MENDES CASTANHO" DE CESÁRIO LANGE</t>
  </si>
  <si>
    <t>CS III DE IPERÓ</t>
  </si>
  <si>
    <t>CS III "DR. CARMO LORDY" DE PEREIRAS</t>
  </si>
  <si>
    <t>CS III "VEREADOR MARIO MENDES" DE PORANGABA</t>
  </si>
  <si>
    <t>CS III "DR. LOBO DIB ABUD" DE MARISTELA, EM LARANJAL PAULISTA</t>
  </si>
  <si>
    <t>CS II "DR. CARLOS ALBERTO NUNES" DE ANGATUBA</t>
  </si>
  <si>
    <t>CS II "FABIO CESAR DE MORAES" DE SÃO MIGUEL ARCANJO</t>
  </si>
  <si>
    <t>CS I "DR. ROBERTO AFONSO PLACCO" DE ITAPETININGA</t>
  </si>
  <si>
    <t>CS III "DR. OSMAR MACIEL" DE GUAREÍ</t>
  </si>
  <si>
    <t>CS III "DR. PLAUTO JOSÉ HOLTZ MORAES" DE SARAPUÍ</t>
  </si>
  <si>
    <t>CS I DE CAPÃO BONITO, DO NÚCLEO REGIONAL DE SAÚDE DE ITAPEVA</t>
  </si>
  <si>
    <t>CS II DE GUAPIARA, DO NÚCLEO REGIONAL DE SAÚDE DE ITAPEVA</t>
  </si>
  <si>
    <t>CS II "PERCY DE ALMEIDA JORGE" DE ITARARÉ, DO NÚCLEO REGIONAL DE SAÚDE DE ITAPEVA</t>
  </si>
  <si>
    <t>CS III DE ITABERÁ</t>
  </si>
  <si>
    <t>CS II DE ITAPORANGA</t>
  </si>
  <si>
    <t>CS I "DR. CÁSSIO DE CAMARGO FIGUEIREDO" DE ITAPEVA, DO NÚCLEO REGIONAL DE SAÚDE DE ITAPEVA</t>
  </si>
  <si>
    <t>CS III DE BARÃO DE ANTONINA</t>
  </si>
  <si>
    <t>CS III DE BURÍ, DO NÚCLEO REGIONAL DE SAÚDE DE ITAPEVA</t>
  </si>
  <si>
    <t>CS III "MARIA ROSA CARDOSO" DE RIBEIRÃO BRANCO, DO NÚCLEO REGIONAL DE SAÚDE DE ITAPEVA</t>
  </si>
  <si>
    <t>CS III DE RIVERSUL</t>
  </si>
  <si>
    <t>CS II "DR. ALEX PAULO PICANÇO" DE CERQUEIRA CÉSAR</t>
  </si>
  <si>
    <t>CS II "DR. DURVAL GARCIA" DE ITAÍ</t>
  </si>
  <si>
    <t>CS II DE TAQUARITUBA</t>
  </si>
  <si>
    <t>CS I "DR. JOSÉ BASTOS CRUZ" DE AVARÉ</t>
  </si>
  <si>
    <t>CS III DE CORONEL MACEDO</t>
  </si>
  <si>
    <t>CS II "DEPUTADO GERALDO PEREIRA DE BARROS" DE SÃO MANUEL</t>
  </si>
  <si>
    <t>CS I "DR. EDMUNDO DE OLIVEIRA" DE BOTUCATU</t>
  </si>
  <si>
    <t>CS III DE ANHEMBÍ</t>
  </si>
  <si>
    <t>CS III "BRUNO NOVAES" DE BOFETE</t>
  </si>
  <si>
    <t>CS II DE CONCHAS</t>
  </si>
  <si>
    <t>CS III DE PARDINHO</t>
  </si>
  <si>
    <t>CS III "DR. CAMILO MANOEL ABUD" DE PIRAMBOIA, EM ANHEMBI</t>
  </si>
  <si>
    <t>SEDE, DO DRS VII "DR. LEÔNCIO DE SOUZA QUEIROZ" - CAMPINAS</t>
  </si>
  <si>
    <t>CS I "DR. BONIFÁCIO DE CASTRO FILHO" DE CAMPINAS</t>
  </si>
  <si>
    <t>CS II DE VALINHOS</t>
  </si>
  <si>
    <t>CS II DE VINHEDO</t>
  </si>
  <si>
    <t>CS I "DR. CÍCERO JONES" DE AMERICANA</t>
  </si>
  <si>
    <t>CS II "DR. MÁRIO DIAS DE AGUIAR" DE CAPIVARI</t>
  </si>
  <si>
    <t>CS III DE MONTE MOR</t>
  </si>
  <si>
    <t>CS II DE NOVA ODESSA</t>
  </si>
  <si>
    <t>CS III DE RAFARD</t>
  </si>
  <si>
    <t>CS II "DR. ANTONIO VIÇOSO MOREIRA REZENDE" DE SUMARÉ</t>
  </si>
  <si>
    <t>CS I "DR. CARLOS AFFONSO MORAES DE BURGOS" DE AMPARO</t>
  </si>
  <si>
    <t>CS III "DR. HUMBERTO VITÓRIO TOZZI" DE ÁGUAS DE LINDÓIA</t>
  </si>
  <si>
    <t>CS II "DR. JOSÉ SECCHI" DE ITAPIRA</t>
  </si>
  <si>
    <t>CS III DE LINDÓIA</t>
  </si>
  <si>
    <t>CS III "ILMEN THEREZINHA CARLINI GERALDINO" DE MONTE ALEGRE DO SUL</t>
  </si>
  <si>
    <t>CS II "ALBERTINA APARECIDA LOPES" DE PEDREIRA</t>
  </si>
  <si>
    <t>CS III "DR. FIRMINO CAVENAGHI" DE SERRA NEGRA</t>
  </si>
  <si>
    <t>CS II "PROFESSOR FELÍCIO VITA JUNIOR" DE SOCORRO</t>
  </si>
  <si>
    <t>CS I "DR. LOURENÇO QUILLICI" DE BRAGANÇA PAULISTA</t>
  </si>
  <si>
    <t>CS II "DR. OSVALDO PACCINI" DE ATIBAIA</t>
  </si>
  <si>
    <t>CS III DE BOM JESUS DOS PERDÕES</t>
  </si>
  <si>
    <t>CS III "DR. MARCELO EDUARDO PINHEIRO" DE JOANÓPOLIS</t>
  </si>
  <si>
    <t>CS III DE PEDRA BELA</t>
  </si>
  <si>
    <t>CS III "DR. HUGO H. ROCHA" DE PINHALZINHO</t>
  </si>
  <si>
    <t>CS II "DR. JOSÉ DA FONSECA ROSAS" DE PIRACAIA</t>
  </si>
  <si>
    <t>CS II "DR. ADHEMAR PEREIRA DE BARROS" DE CASA BRANCA</t>
  </si>
  <si>
    <t>CS II "DR. SEBASTIÃO RIBEIRO DO VALLE" DE CACONDE</t>
  </si>
  <si>
    <t>CS II "DR. JOSÉ PAIONE" DE MOCÓCA</t>
  </si>
  <si>
    <t>CS III "AFFONSO LUZZI" DE SANTA CRUZ DAS PALMEIRAS</t>
  </si>
  <si>
    <t>CS I "DEPUTADO EDUARDO NASSER" DE SÃO JOSÉ DO RIO PARDO</t>
  </si>
  <si>
    <t>CS III "DR. WILSON MARTINS LARA" DE TAMBAÚ</t>
  </si>
  <si>
    <t>CS II "SIZENANDO NABUCO" DE TAPIRATIBA</t>
  </si>
  <si>
    <t>CS I "VEREADOR JOÃO LOPES" DE JUNDIAÍ</t>
  </si>
  <si>
    <t>CS II DE CAMPO LIMPO PAULISTA</t>
  </si>
  <si>
    <t>CS II "DR. CARLOS DE ALMEIDA PITOMBO" DE ITATIBA</t>
  </si>
  <si>
    <t>CS III DE ITUPEVA</t>
  </si>
  <si>
    <t>CS III DE JARINU</t>
  </si>
  <si>
    <t>CS III DE LOUVEIRA</t>
  </si>
  <si>
    <t>CS III "DR. ROMEU BUENO DE AGUIAR" DE MORUNGABA</t>
  </si>
  <si>
    <t>CS II "DR. JOÃO GERALDO DE CARVALHO NORONHA" DE ARARAS</t>
  </si>
  <si>
    <t>CS III "DALCY DE CAMPOS TOLEDO" DE CORDEIRÓPOLIS</t>
  </si>
  <si>
    <t>CS II "SALETE APARECIDA CICCONE MARCHI" DE LEME</t>
  </si>
  <si>
    <t>CS II "DR. JOSÉ MARSIGLIO FILHO" DE PIRASSUNUNGA</t>
  </si>
  <si>
    <t>CS II "DR. NEIF JOÃO" DE PORTO FERREIRA</t>
  </si>
  <si>
    <t>CS III DE SANTA CRUZ DA CONCEIÇÃO</t>
  </si>
  <si>
    <t>CS I "VEREADOR MARCOS BENEDITO FRANCO PORTIOLI" DE MOJI MIRIM</t>
  </si>
  <si>
    <t>CS II DE COSMÓPOLIS</t>
  </si>
  <si>
    <t>CS III "DR. PEDRO SILVEIRA MARTINS" DE JAGUARIÚNA</t>
  </si>
  <si>
    <t>CS II "DR. JOSÉ ANTONIO DE SEIXAS PEREIRA" DE MOGI GUAÇU</t>
  </si>
  <si>
    <t>CS III "DR. ALBERTO ARANHA FORTUNA" DE SANTO ANTÔNIO DA POSSE</t>
  </si>
  <si>
    <t>CS I "DR. GODOFREDO BULHÕES FERREIRA DE CARVALHO" DE PIRACICABA</t>
  </si>
  <si>
    <t>CS III DE ÁGUAS DE SÃO PEDRO</t>
  </si>
  <si>
    <t>CS II DE RIO DAS PEDRAS</t>
  </si>
  <si>
    <t>CS II "DR. JEBER JUABRE" DE SANTA BÁRBARA D''OESTE</t>
  </si>
  <si>
    <t>CS III "DR. MÁRIO DOS SANTOS MENEZES" DE SÃO PEDRO</t>
  </si>
  <si>
    <t>CS III "JOSE MANCINI" DE TORRINHA</t>
  </si>
  <si>
    <t>CS I "DR. VASCO DA SILVA MELLO" DE RIO CLARO</t>
  </si>
  <si>
    <t>CS III DE ANALÂNDIA</t>
  </si>
  <si>
    <t>CS II "DR. EDSON TUPINAMBÁ" DE BROTAS</t>
  </si>
  <si>
    <t>CS III "ANTENOR CHIOSSI" DE CORUMBATAÍ</t>
  </si>
  <si>
    <t>CS III DE ITIRAPINA</t>
  </si>
  <si>
    <t>CS III "JOÃO PAGNI" DE SANTA GERTRUDES</t>
  </si>
  <si>
    <t>CS I "DR. JOÃO BAPTISTA DE FIGUEIREDO DA COSTA" DE SÃO JOÃO DA BOA VISTA</t>
  </si>
  <si>
    <t>CS III "EUFROZINA MARIA DE JESUS" DE AGUAÍ</t>
  </si>
  <si>
    <t>CS III DE ÁGUAS DA PRATA</t>
  </si>
  <si>
    <t>CS III DE DIVINOLÂNDIA</t>
  </si>
  <si>
    <t>CS II DE ESPÍRITO SANTO DO PINHAL</t>
  </si>
  <si>
    <t>CS III DE SANTO ANTÔNIO DO JARDIM</t>
  </si>
  <si>
    <t>CS III "DR. ANTÔNIO ANADÃO" DE SÃO SEBASTIÃO DA GRAMA</t>
  </si>
  <si>
    <t>CS II "DR. GABRIEL MESQUITA" DE VARGEM GRANDE DO SUL</t>
  </si>
  <si>
    <t>SEDE, DO DRS XIII - RIBEIRÃO PRETO</t>
  </si>
  <si>
    <t>DRS XIII - DEPARTAMENTO REGIONAL DE SAÚDE DE RIBEIRÃO PRETO</t>
  </si>
  <si>
    <t>CS I "DR. JOSÉ MELLO E SILVA" DE BATATAIS</t>
  </si>
  <si>
    <t>CS II DE SANTA RITA DO PASSA QUATRO</t>
  </si>
  <si>
    <t>CS I "DR. EDUARDO LOPES DA SILVA" DE RIBEIRÃO PRETO</t>
  </si>
  <si>
    <t>CS II "APARECIDA MARIA GERMANA MARTINS" DE SERTÃOZINHO</t>
  </si>
  <si>
    <t>CS II "DR. EDSON DUTRA BARROSO" DE ALTINÓPOLIS</t>
  </si>
  <si>
    <t>CS II "DR. HOFEZ ZACHARIAS BEIHY" DE CAJURU</t>
  </si>
  <si>
    <t>CS II "CEL. ANTONIO DE AZEVEDO SOUZA" DE CRAVINHOS</t>
  </si>
  <si>
    <t>CS II "DR. ARTHUR COSTACURTA" DE JARDINÓPOLIS</t>
  </si>
  <si>
    <t>CS II "LÍDIA ROBIN ROSA" DE PONTAL</t>
  </si>
  <si>
    <t>CS III "DR. RENATO PALMA ROCHA" DE SANTA ROSA DO VITERBO</t>
  </si>
  <si>
    <t>CS II DE SÃO SIMÃO</t>
  </si>
  <si>
    <t>CS III DE BARRINHA</t>
  </si>
  <si>
    <t>CS III "FARMACÊUTICO FRANKLIN MACHADO DE SANT''ANNA FILHO" DE BRODOWSKI</t>
  </si>
  <si>
    <t>CS III DE CÁSSIA DOS COQUEIROS</t>
  </si>
  <si>
    <t>CS III "DINO DÓNEGA" DE DUMONT</t>
  </si>
  <si>
    <t>CS III "DR. FLORIANO SILVEIRA" DE LUIS ANTONIO</t>
  </si>
  <si>
    <t>CS III "DR. JOSÉ SADALLA" DE PRADÓPOLIS</t>
  </si>
  <si>
    <t>CS III "ANTONIO JOÃO" DE SANTO ANTÔNIO DA ALEGRIA</t>
  </si>
  <si>
    <t>CS III "DR. PLÁCIDIO MARTINS DE ASSIS", DE SERRANA</t>
  </si>
  <si>
    <t>CS III "LEÔNCIO NASCIMENTO" DE SERRA AZUL</t>
  </si>
  <si>
    <t>CS III DE PATROCÍNIO PAULISTA</t>
  </si>
  <si>
    <t>CS II DE PEDREGULHO</t>
  </si>
  <si>
    <t>CS I "DONA EVELINA GRAMANI GOMES" DE FRANCA</t>
  </si>
  <si>
    <t>CS III DE CRISTAIS PAULISTA</t>
  </si>
  <si>
    <t>CS III DE ITIRAPUÃ</t>
  </si>
  <si>
    <t>CS III DE JERIQUARA</t>
  </si>
  <si>
    <t>CS III DE RESTINGA</t>
  </si>
  <si>
    <t>CS III "DR. ANOR RIBEIRO DE SOUZA" DE RIBEIRÃO CORRENTE</t>
  </si>
  <si>
    <t>CS III DE RIFAINA</t>
  </si>
  <si>
    <t>CS III DE SÃO JOSÉ DA BELA VISTA</t>
  </si>
  <si>
    <t>CS II "DR. ALCIDES ANTONIO MACIEL" DE IGARAPAVA</t>
  </si>
  <si>
    <t>CS II "JOSÉ FERREIRA TELES" DE ITUVERAVA</t>
  </si>
  <si>
    <t>CS II "DR. JAHIR DE PAULA RIBEIRO" DE GUARÁ</t>
  </si>
  <si>
    <t>CS III DE ARAMINA</t>
  </si>
  <si>
    <t>CS III "LUIZ FIOD" DE BURITIZAL</t>
  </si>
  <si>
    <t>CS II "DR. JOSE RIBEIRO FORTES" DE SÃO JOAQUIM DA BARRA</t>
  </si>
  <si>
    <t>CS II "DR. MIGUEL VITALIANO" DE ORLÂNDIA</t>
  </si>
  <si>
    <t>CS III DE NUPORANGA</t>
  </si>
  <si>
    <t>CS III DE SALES OLIVEIRA</t>
  </si>
  <si>
    <t>CS II "DR. ERNESTO PAGLIUSO" DE TAQUARITINGA</t>
  </si>
  <si>
    <t>CS III "DR. ALVARO LANDGRAF" DE GUARIBA</t>
  </si>
  <si>
    <t>CS II DE MONTE ALTO</t>
  </si>
  <si>
    <t>CS I "DR. ALBERTINO AFFONSO" DE JABOTICABAL</t>
  </si>
  <si>
    <t>CS III "EDMUNDO MUSSI" DE FERNANDO PRESTES</t>
  </si>
  <si>
    <t>CS III DE CÂNDIDO RODRIGUES</t>
  </si>
  <si>
    <t>CS II "DR. FLÁVIO PINHEIRO" DE IBITINGA</t>
  </si>
  <si>
    <t>CS II "DR. LUIZ ANTONIO MONTEIRO" DE ITÁPOLIS</t>
  </si>
  <si>
    <t>CS II "DR. SALVADOR DE TOLEDO GALRÃO" DE MATÃO</t>
  </si>
  <si>
    <t>CS III DE AMÉRICO BRASILIENSE</t>
  </si>
  <si>
    <t>CS III DE BORBOREMA</t>
  </si>
  <si>
    <t>CS III "DR. BENVENUTTO SUFFREDINI" DE BOA ESPERANÇA DO SUL</t>
  </si>
  <si>
    <t>CS III "FREDERICO SCABELLO" DE DOBRADA</t>
  </si>
  <si>
    <t>CS III "DR. ÁLVARO BRUCE MALLIO" DE NOVA EUROPA</t>
  </si>
  <si>
    <t>CS III DE RINCÃO</t>
  </si>
  <si>
    <t>CS III DE SANTA LÚCIA</t>
  </si>
  <si>
    <t>CS III "DR. MAIA DE CARVALHO" DE TABATINGA</t>
  </si>
  <si>
    <t>CS II DE DESCALVADO</t>
  </si>
  <si>
    <t>CS I "SERAFIM VIEIRA DE ALMEIDA" DE SÃO CARLOS</t>
  </si>
  <si>
    <t>CS III "DR. HERONIDES ARRUDA CRUZ" DE DOURADO</t>
  </si>
  <si>
    <t>CS III "DR. WILSON POZZI" DE IBATÉ</t>
  </si>
  <si>
    <t>CS III "DR. LUIZ CARLOS MONTEIRO NOVO" DE RIBEIRÃO BONITO</t>
  </si>
  <si>
    <t>SEDE, DO DRS VI - BAURU</t>
  </si>
  <si>
    <t>CS II "DR. ANTONIO TEDESCO" DE LENÇÓIS PAULISTA</t>
  </si>
  <si>
    <t>CS II "DR. JOAQUIM CORTEGOSO" DE PEDERNEIRAS</t>
  </si>
  <si>
    <t>CS II "DR. JORGE MEIRELLES DA ROCHA" DE PIRAJUÍ</t>
  </si>
  <si>
    <t>CS II "DR. JACOB CASSEB" DE AGUDOS</t>
  </si>
  <si>
    <t>CS II DE DUARTINA</t>
  </si>
  <si>
    <t>CS III "DR. ANTENOR NOGUEIRA DE ABREU" DE PIRATININGA</t>
  </si>
  <si>
    <t>CS I "DR. ALPHEU DE VASCONCELOS SAMPAIO" DE BAURU</t>
  </si>
  <si>
    <t>CS III "DR. AMÉLIO TANGANELLI" DE AREALVA</t>
  </si>
  <si>
    <t>CS III DE AVAÍ</t>
  </si>
  <si>
    <t>CS III "DR. MOACYR CARNEIRO JUNQUEIRA" DE GUARANTÃ</t>
  </si>
  <si>
    <t>DRS IX - DEPARTAMENTO REGIONAL DE SAÚDE DE MARÍLIA</t>
  </si>
  <si>
    <t>CS III "SEBASTIÃO DE PAULA XAVIER" DE IACANGA</t>
  </si>
  <si>
    <t>CS III "DR. MARCO MORETTO" DE MACATUBA</t>
  </si>
  <si>
    <t>CS III DE PRESIDENTE ALVES</t>
  </si>
  <si>
    <t>CS III "BENEDITO DE ALMEIDA TEIXEIRA" DE CABRÁLIA PAULISTA</t>
  </si>
  <si>
    <t>CS III DE PONGAÍ</t>
  </si>
  <si>
    <t>CS III DE REGINÓPOLIS</t>
  </si>
  <si>
    <t>CS III DE UBIRAJARA</t>
  </si>
  <si>
    <t>CS III DE URU</t>
  </si>
  <si>
    <t>CS II "DR. FAUSTO BOCCIA" DE CAFELÂNDIA</t>
  </si>
  <si>
    <t>CS III "DR. ARCHIMEDES BAPTISTA NASI" DE GETULINA</t>
  </si>
  <si>
    <t>CS II DE PROMISSÃO</t>
  </si>
  <si>
    <t>CS I "DR. MOHANNA ADAS" DE LINS</t>
  </si>
  <si>
    <t>CS III DE GUAIMBÊ</t>
  </si>
  <si>
    <t>CS III DE "MARTINIANO CRUZ" DE GUAIÇARA</t>
  </si>
  <si>
    <t>CS III DE JÚLIO MESQUITA</t>
  </si>
  <si>
    <t>CS III DE SABINO</t>
  </si>
  <si>
    <t>CS II DE BARRA BONITA</t>
  </si>
  <si>
    <t>CS II "DR. CONSTANTINO GALIZIA" DE BARIRI</t>
  </si>
  <si>
    <t>CS II "DR. WALDEMAR VIOTTO" DE DOIS CÓRREGOS</t>
  </si>
  <si>
    <t>CS III DE IGARAÇU DO TIETÊ</t>
  </si>
  <si>
    <t>CS I "DR. NEWTON FERRAZ DE MARINIS" DE JAÚ</t>
  </si>
  <si>
    <t>CS III "DR. HÉLIO INFORZATO" DE BOCAINA</t>
  </si>
  <si>
    <t>CS III DE ITAPUÍ</t>
  </si>
  <si>
    <t>CS III DE MINEIROS DO TIETÊ</t>
  </si>
  <si>
    <t>CS III DE BORACÉIA</t>
  </si>
  <si>
    <t>CS III "FLORÊNCIO CAMARGO GUIMARÃES" DE ITAJU</t>
  </si>
  <si>
    <t>SEDE, DO DRS XV - SÃO JOSÉ DO RIO PRETO</t>
  </si>
  <si>
    <t>CS II DE MIRASSOL</t>
  </si>
  <si>
    <t>CS II "DR. FRANCISCO DE ASSIS SANTANA" DE TANABÍ</t>
  </si>
  <si>
    <t>CS II "JOSEFA TIMPORINI BRAGA" DE JOSÉ BONIFÁCIO</t>
  </si>
  <si>
    <t>CS II DE MONTE APRAZÍVEL</t>
  </si>
  <si>
    <t>CS III "DR. LÚCIO MARTINEZ MOINHOS" DE NEVES PAULISTA</t>
  </si>
  <si>
    <t>CS II "PREFEITO OTAVIANO CARDOSO FILHO" DE NHANDEARA</t>
  </si>
  <si>
    <t>CS II "DR. ADIB DAHER SAAD" DE NOVA GRANADA</t>
  </si>
  <si>
    <t>CS III DE PALESTINA</t>
  </si>
  <si>
    <t>CS II "MARCIANA SILVEIRA PEREIRA" DE PAULO DE FARIA</t>
  </si>
  <si>
    <t>CS II "CESARINO BENFATTI" DE POTIRENDABA</t>
  </si>
  <si>
    <t>CS I "DR. ORLANDO VAN ERVEN FILHO" DE SÃO JOSÉ DO RIO PRETO</t>
  </si>
  <si>
    <t>CS II "DR. JOÃO DORIVAL CARDOSO" DE NOVO HORIZONTE</t>
  </si>
  <si>
    <t>CS III DE ITAJOBI</t>
  </si>
  <si>
    <t>CS II "JOAQUIM ANTONIO PEREIRA" DE TABAPUÃ</t>
  </si>
  <si>
    <t>CS I "DR. JOSÉ PERRI" DE CATANDUVA</t>
  </si>
  <si>
    <t>CS II "DR. DANILO ALBERTO VICENTE MEDEIROS" DE CARDOSO</t>
  </si>
  <si>
    <t>CS III "JOSÉ RODRIGUES MORENO" DE COSMORAMA</t>
  </si>
  <si>
    <t>CS III "DR. FRANCISCO LUIZ DE CARVALHO" DE RIOLÂNDIA</t>
  </si>
  <si>
    <t>CS III DE ESTRÊLA D''OESTE</t>
  </si>
  <si>
    <t>CS III DE GUARANI D''OESTE</t>
  </si>
  <si>
    <t>CS II DE POPULINA</t>
  </si>
  <si>
    <t>CS I "DR. LUIZ CARLOS RAMOS" DE FERNANDÓPOLIS</t>
  </si>
  <si>
    <t>CS II DE APARECIDA D''OESTE</t>
  </si>
  <si>
    <t>CS III DE PALMEIRA D''OESTE</t>
  </si>
  <si>
    <t>CS III DE PARANAPUÃ</t>
  </si>
  <si>
    <t>CS III DE SANTA ALBERTINA</t>
  </si>
  <si>
    <t>CS III DE SÃO FRANCISCO</t>
  </si>
  <si>
    <t>CS II "BENEDITO PINTO FERREIRA BRAGA" DE URÂNIA</t>
  </si>
  <si>
    <t>CS I "DR. VALDER MATHIEL" DE JALES</t>
  </si>
  <si>
    <t>SEDE, DO DRS II - ARAÇATUBA</t>
  </si>
  <si>
    <t>DRS II - DEPARTAMENTO REGIONAL DE SAÚDE DE ARACATUBA</t>
  </si>
  <si>
    <t>CS II "DR. ARTHUR CORDEIRO" DE BIRIGUI</t>
  </si>
  <si>
    <t>CS II DE GUARARAPES</t>
  </si>
  <si>
    <t>CS II DE AURIFLAMA</t>
  </si>
  <si>
    <t>CS III DE BILAC</t>
  </si>
  <si>
    <t>CS II "JAIME PINTO CUNHA" DE BURITAMA</t>
  </si>
  <si>
    <t>CS III "DR. JOÃO RODRIGUES MOREIRA" DE GENERAL SALGADO</t>
  </si>
  <si>
    <t>CS III "ARLINDO VITAL LEME" DE LAVÍNIA</t>
  </si>
  <si>
    <t>CS II "MIYOGI MORIZONO" DE VALPARAISO</t>
  </si>
  <si>
    <t>CS I "ARISTIDES TRONCOSO PERES" DE ARAÇATUBA</t>
  </si>
  <si>
    <t>CS III DE GABRIEL MONTEIRO</t>
  </si>
  <si>
    <t>CS III "DR. JOSE ROSSETO" DE BENTO DE ABREU</t>
  </si>
  <si>
    <t>CS III "MARIA CASANOVA TREVISAN" DE MAGDA</t>
  </si>
  <si>
    <t>CS III DE RUBIÁCEA</t>
  </si>
  <si>
    <t>CS III DE GASTÃO VIDIGAL</t>
  </si>
  <si>
    <t>CS III DE GUZOLÂNDIA</t>
  </si>
  <si>
    <t>CS III "DR. NICOLA JORGE CARNEIRO" DE GUARAÇAÍ</t>
  </si>
  <si>
    <t>CS II "DR. DERMIVAL FRANCESCHI" DE PEREIRA BARRETO</t>
  </si>
  <si>
    <t>CS I "DR. EDUARDO RAMALHO" DE ANDRADINA</t>
  </si>
  <si>
    <t>CS III DE NOVA INDEPENDÊNCIA</t>
  </si>
  <si>
    <t>CS III DE MURUTINGA DO SUL</t>
  </si>
  <si>
    <t>CS III DE SUD MENNUCCI</t>
  </si>
  <si>
    <t>CS III DE BARBOSA</t>
  </si>
  <si>
    <t>CS III DE GLICÉRIO</t>
  </si>
  <si>
    <t>CS III "OLAVO DE OLIVEIRA SPINOLA" DE BRAÚNA</t>
  </si>
  <si>
    <t>CS III DE CLEMENTINA</t>
  </si>
  <si>
    <t>CS III DE COROADOS</t>
  </si>
  <si>
    <t>CS III DE LUIZIÂNIA</t>
  </si>
  <si>
    <t>CS III DE PIACATU</t>
  </si>
  <si>
    <t>CS III DE SANTÓPOLIS DO AGUAPEÍ</t>
  </si>
  <si>
    <t>CS III DE ALTO ALEGRE</t>
  </si>
  <si>
    <t>CS III DE AVANHANDAVA</t>
  </si>
  <si>
    <t>CS I DE PENÁPOLIS</t>
  </si>
  <si>
    <t>SEDE, DO DRS XI - PRESIDENTE PRUDENTE</t>
  </si>
  <si>
    <t>DRS XI - DEPARTAMENTO REGIONAL DE SAÚDE DE PRESIDENTE PRUDENTE</t>
  </si>
  <si>
    <t>CS II "DR. JOSE DA SILVA GUERRA" DE PRESIDENTE BERNARDES</t>
  </si>
  <si>
    <t>CS III DE ALVARES MACHADO</t>
  </si>
  <si>
    <t>CS II DE IEPÊ</t>
  </si>
  <si>
    <t>CS II DE MARTINÓPOLIS</t>
  </si>
  <si>
    <t>CS II "DR. PLÍNIO ARANTES BARRETO" DE PIRAPOZINHO</t>
  </si>
  <si>
    <t>CS II "DR. BENEDICTO MARTINS BARBOSA" DE RANCHARIA</t>
  </si>
  <si>
    <t>CS I DE PRESIDENTE PRUDENTE</t>
  </si>
  <si>
    <t>CS III DE ALFREDO MARCONDES</t>
  </si>
  <si>
    <t>CS III DE ANHUMAS</t>
  </si>
  <si>
    <t>CS III DE CAIABU</t>
  </si>
  <si>
    <t>CS III DE INDIANA</t>
  </si>
  <si>
    <t>CS III DE JOÃO RAMALHO</t>
  </si>
  <si>
    <t>CS III DE TACIBA</t>
  </si>
  <si>
    <t>CS III DE TARABAÍ</t>
  </si>
  <si>
    <t>CS II "DR. EXPEDITO SHIZUO KUROCE" DE MIRANTE DO PARANAPANEMA</t>
  </si>
  <si>
    <t>CS I "DR. TÁCITO LEITE DE CARVALHO E SILVA" DE PRESIDENTE VENCESLAU</t>
  </si>
  <si>
    <t>CS II "DR. ORLANDO BERTOLLI" DE SANTO ANASTÁCIO</t>
  </si>
  <si>
    <t>CS II DE TEODORO SAMPAIO</t>
  </si>
  <si>
    <t>CS II "DR. DOMINGOS ANDREUCCI" DE PRESIDENTE EPITÁCIO</t>
  </si>
  <si>
    <t>CS III DE CAIUÁ</t>
  </si>
  <si>
    <t>CS III DE RIBEIRÃO DOS ÍNDIOS</t>
  </si>
  <si>
    <t>CS II DE JUNQUEIRÓPOLIS</t>
  </si>
  <si>
    <t>CS II DE TUPI PAULISTA</t>
  </si>
  <si>
    <t>CS III DE MONTE CASTELO</t>
  </si>
  <si>
    <t>CS III DE OURO VERDE</t>
  </si>
  <si>
    <t>CS III DE PANORAMA</t>
  </si>
  <si>
    <t>CS I "DR. TAKASHI ENOKIBARA" DE DRACENA</t>
  </si>
  <si>
    <t>CS III "JOSÉ AGOSTINHO NOGUEIRA" DE PAULICÉIA</t>
  </si>
  <si>
    <t>CS III "SARAH ANTONIO DE SOUZA" DE SANTA MERCEDES</t>
  </si>
  <si>
    <t>CS III "DR. OSWALDO UBIRAJARA BORGES" DE SÃO JOÃO DO PAU D''ALHO</t>
  </si>
  <si>
    <t>CS II "DR. ANTONIO GIANCURSI" DE FLÓRIDA PAULISTA</t>
  </si>
  <si>
    <t>CS II DE LUCÉLIA</t>
  </si>
  <si>
    <t>CS II "DR. ANTONIO SANTANA FRANCESCHI" DE PACAEMBU</t>
  </si>
  <si>
    <t>CS III "NELCÍDIO DA SILVEIRA BASTOS" DE IRAPURU</t>
  </si>
  <si>
    <t>CS III "ARY TOLEDO SILVA" DE MARIÁPOLIS</t>
  </si>
  <si>
    <t>CS I "DR. CLÓVIS DE OLIVEIRA MARINHO" DE ADAMANTINA</t>
  </si>
  <si>
    <t>CS I "DR. FRANCISCO MONCLAR DOS SANTOS" DE OSVALDO CRUZ</t>
  </si>
  <si>
    <t>CS II DE RINÓPOLIS</t>
  </si>
  <si>
    <t>CS III "GILBERTO MIRANDA CABRAL" DE PARAPUÃ</t>
  </si>
  <si>
    <t>CS III DE INÚBIA PAULISTA</t>
  </si>
  <si>
    <t>CS III DE SAGRES</t>
  </si>
  <si>
    <t>CS III DE SALMOURÃO</t>
  </si>
  <si>
    <t>SEDE, DO DRS IX - MARILIA</t>
  </si>
  <si>
    <t>ESCOLA DE AUXILIAR DE ENFERMAGEM DE ASSIS</t>
  </si>
  <si>
    <t>INSTITUTO DE INFECTOLOGIA "EMÍLIO RIBAS"</t>
  </si>
  <si>
    <t>INSTITUTO "DANTE PAZZANESE" DE CARDIOLOGIA</t>
  </si>
  <si>
    <t>SERVIÇO DE CARDIOLOGIA CLÍNICA</t>
  </si>
  <si>
    <t>SERVIÇO DE NUTRIÇÃO E DIETÉTICA</t>
  </si>
  <si>
    <t>SERVICO DE FINANCAS</t>
  </si>
  <si>
    <t>HOSPITAL INFANTIL "CÂNDIDO FONTOURA"</t>
  </si>
  <si>
    <t>HOSPITAL GERAL "PREFEITO MIGUEL MARTIN GUALDA", DE PROMISSÃO</t>
  </si>
  <si>
    <t>HOSPITAL "ADHEMAR DE BARROS" EM DIVINOLÂNDIA</t>
  </si>
  <si>
    <t>HOSPITAL "MANOEL DE ABREU" EM BAURU</t>
  </si>
  <si>
    <t>HOSPITAL "GUILHERME ÁLVARO" EM SANTOS</t>
  </si>
  <si>
    <t>HOSPITAL "NESTOR GOULART REIS" EM AMÉRICO BRASILIENSE</t>
  </si>
  <si>
    <t>HOSPITAL "DR. FRANCISCO RIBEIRO ARANTES" EM ITU</t>
  </si>
  <si>
    <t>CENTRO DE ATENÇÃO INTEGRADA EM SAÚDE MENTAL "DR. DAVID CAPISTRANO DA COSTA FILHO" DA ÁGUA FUNDA</t>
  </si>
  <si>
    <t>CENTRO DE ATENÇÃO INTEGRADA EM SAÚDE MENTAL "PHILIPPE PINEL" - CAISM PHILIPPE PINEL</t>
  </si>
  <si>
    <t>CENTRO DE ATENÇÃO INTEGRADA EM SAÚDE MENTAL "PHILIPPE PINEL"</t>
  </si>
  <si>
    <t>HOSPITAL SANTA TEREZA EM RIBEIRÃO PRETO</t>
  </si>
  <si>
    <t>CENTRO DE ATENÇÃO INTEGRAL À SAÚDE "PROFESSOR CANTÍDIO DE MOURA CAMPOS"</t>
  </si>
  <si>
    <t>CENTRO DE REABILITAÇÃO DE CASA BRANCA</t>
  </si>
  <si>
    <t>HOSPITAL CENTRAL "DR. RAUL MALTA", DO COMPLEXO HOSPITALAR DO JUQUERY, EM FRANCO DA ROCHA</t>
  </si>
  <si>
    <t>COMPLEXO HOSPITALAR DO JUQUERY, EM FRANCO DA ROCHA</t>
  </si>
  <si>
    <t>HOSPITAL COLÔNIA DE REABILITAÇÃO, DO COMPLEXO HOSPITALAR DO JUQUERY, EM FRANCO DA ROCHA</t>
  </si>
  <si>
    <t>SERVIÇO DE INDÚSTRIAS E OBRAS DE CONSERVAÇÃO, DO COMPLEXO HOSPITALAR DO JUQUERY, EM FRANCO DA ROCHA</t>
  </si>
  <si>
    <t>DIVISÃO DE ADMINISTRAÇÃO, DO COMPLEXO HOSPITALAR DO JUQUERY, EM FRANCO DA ROCHA</t>
  </si>
  <si>
    <t>INSTITUTO "ADOLFO LUTZ" - IAL</t>
  </si>
  <si>
    <t>CENTRO DE LABORATÓRIO REGIONAL IX DE SANTOS - CLR - IAL</t>
  </si>
  <si>
    <t>CENTRO DE LABORATÓRIO REGIONAL VI DE RIBEIRÃO PRETO - CLR - IAL</t>
  </si>
  <si>
    <t>CENTRO DE LABORATÓRIO REGIONAL III DE CAMPINAS - CLR - IAL</t>
  </si>
  <si>
    <t>CENTRO DE LABORATÓRIO REGIONAL XII DE TAUBATÉ - CLR - IAL</t>
  </si>
  <si>
    <t>CENTRO DE LABORATÓRIO REGIONAL II DE BAURU - CLR - IAL</t>
  </si>
  <si>
    <t>CENTRO DE LABORATÓRIO REGIONAL X DE SÃO JOSÉ DO RIO PRETO - CLR - IAL</t>
  </si>
  <si>
    <t>CENTRO DE LABORATÓRIO REGIONAL V DE PRESIDENTE PRUDENTE - CLR - IAL</t>
  </si>
  <si>
    <t>CENTRO DE LABORATÓRIO REGIONAL I DE ARAÇATUBA - CLR - IAL</t>
  </si>
  <si>
    <t>CENTRO DE LABORATÓRIO REGIONAL XI DE SOROCABA - CLR - IAL</t>
  </si>
  <si>
    <t>LABORATÓRIO I DE REGISTRO</t>
  </si>
  <si>
    <t>DRS XII - DEPARTAMENTO REGIONAL DE SAÚDE DE REGISTRO</t>
  </si>
  <si>
    <t>CENTRO DE LABORATÓRIO REGIONAL IV DE MARÍLIA - CLR - IAL</t>
  </si>
  <si>
    <t>LABORATÓRIO II DE BOTUCATU</t>
  </si>
  <si>
    <t>LABORATÓRIO II DE ITAPETININGA</t>
  </si>
  <si>
    <t>LABORATÓRIO II DE SÃO CARLOS</t>
  </si>
  <si>
    <t>LABORATÓRIO II DE FRANCA</t>
  </si>
  <si>
    <t>CENTRO DE LABORATÓRIO REGIONAL VIII DE SANTO ANDRÉ - CLR - IAL</t>
  </si>
  <si>
    <t>LABORATÓRIO II DE SÃO CAETANO DO SUL</t>
  </si>
  <si>
    <t>INSTITUTO DE SAÚDE</t>
  </si>
  <si>
    <t>INSTITUTO CLEMENTE FERREIRA - ICF</t>
  </si>
  <si>
    <t>CENTRO DE DERMATOLOGIA SANITÁRIA</t>
  </si>
  <si>
    <t>AMBULATÓRIO REGIONAL DE ESPECIALIDADES DE CAPÃO BONITO</t>
  </si>
  <si>
    <t>NÚCLEO DE GESTÃO ASSISTENCIAL 65 - SANTO AMARO</t>
  </si>
  <si>
    <t>UNIDADE REGIONAL DE FISIOTERAPIA DE ITAPETININGA</t>
  </si>
  <si>
    <t>AMBULATÓRIO REGIONAL DE ESPECIALIDADES DE AMPARO</t>
  </si>
  <si>
    <t>CENTRO DE ATENÇÃO INTEGRAL À SAÚDE DE SANTA RITA DO PASSO QUATRO</t>
  </si>
  <si>
    <t>CENTRO DE ATENÇÃO INTEGRAL À SAÚDE DE SANTA RITA DO PASSA QUATRO</t>
  </si>
  <si>
    <t>AMBULATÓRIO REGIONAL DE ESPECIALIDADES DE LIMEIRA</t>
  </si>
  <si>
    <t>CENTRO DE DESENVOLVIMENTO DO PORTADOR DE DEFICIÊNCIA MENTAL, EM ITU</t>
  </si>
  <si>
    <t>SUBGRUPO DE VIGILÂNCIA EPIDEMIOLÓGICA XXXI - SOROCABA, DO GRUPO DE VIGILÂNCIA EPIDEMIOLÓGICA XXXI - SOROCABA</t>
  </si>
  <si>
    <t>SUBGRUPO DE VIGILÂNCIA SANITÁRIA XXXI - SOROCABA, DO GRUPO DE VIGILÂNCIA SANITÁRIA XXXI - SOROCABA</t>
  </si>
  <si>
    <t>CENTRO DE VIGILÂNCIA SANITÁRIA</t>
  </si>
  <si>
    <t>CENTRO PIONEIRO EM ATENÇÃO PSICOSSOCIAL "ARQUITETO JANUÁRIO JOSÉ EZEMPLARI"- CPAP</t>
  </si>
  <si>
    <t>CENTRO PIONEIRO EM ATENÇÃO PSICOSSOCIAL "ARQUITETO JANUÁRIO JOSÉ EZEMPLARI"</t>
  </si>
  <si>
    <t>INSTITUTO PAULISTA DE GERIATRIA E GERONTOLOGIA - IPGG "JOSÉ ERMÍRIO DE MORAES"</t>
  </si>
  <si>
    <t>CENTRO DE REFERÊNCIA DE ÁLCOOL, TABACO E OUTRAS DROGAS</t>
  </si>
  <si>
    <t>SEDE, DA COORDENADORIA DE CIÊNCIA, TECNOLOGIA E INSUMOS ESTRATÉGICOS DE SAÚDE</t>
  </si>
  <si>
    <t>NAOR - SANTO ANDRÉ</t>
  </si>
  <si>
    <t>NAOR - MOGI DAS CRUZES</t>
  </si>
  <si>
    <t>NAOR - FRANCO DA ROCHA</t>
  </si>
  <si>
    <t>NAOR - OSASCO</t>
  </si>
  <si>
    <t>NAOR - ARAÇATUBA</t>
  </si>
  <si>
    <t>NAOR - ARARAQUARA</t>
  </si>
  <si>
    <t>NAOR - ASSIS</t>
  </si>
  <si>
    <t>NAOR - BARRETOS</t>
  </si>
  <si>
    <t>NAOR - BAURU</t>
  </si>
  <si>
    <t>NAOR - BOTUCATU</t>
  </si>
  <si>
    <t>NAOR - CAMPINAS</t>
  </si>
  <si>
    <t>NAOR - FRANCA</t>
  </si>
  <si>
    <t>NAOR - MARÍLIA</t>
  </si>
  <si>
    <t>NAOR - PIRACICABA</t>
  </si>
  <si>
    <t>NAOR -PRESIDENTE PRUDENTE</t>
  </si>
  <si>
    <t>NAOR - PRESIDENTE VENCESLAU</t>
  </si>
  <si>
    <t>NAOR - REGISTRO</t>
  </si>
  <si>
    <t>NAOR - RIBEIRÃO PRETO</t>
  </si>
  <si>
    <t>NAOR - SANTOS</t>
  </si>
  <si>
    <t>NAOR - SÃO JOÃO DA BOA VISTA</t>
  </si>
  <si>
    <t>NAOR - SÃO JOSÉ DOS CAMPOS</t>
  </si>
  <si>
    <t>NAOR - SÃO JOSÉ DO RIO PRETO</t>
  </si>
  <si>
    <t>NAOR - JALES</t>
  </si>
  <si>
    <t>NAOR - SOROCABA</t>
  </si>
  <si>
    <t>NAOR - ITAPEVA</t>
  </si>
  <si>
    <t>NAOR - TAUBATÉ</t>
  </si>
  <si>
    <t>CS III DE ADOLFO</t>
  </si>
  <si>
    <t>CS III DE AMÉRICO DE CAMPOS</t>
  </si>
  <si>
    <t>CS III "DR. MIGUEL HERNANDEZ" DE ARIRANHA</t>
  </si>
  <si>
    <t>CS III DE BADY BASSITT</t>
  </si>
  <si>
    <t>CS III "DR. JUSCELINO MANSO VIEIRA" DE BÁLSAMO</t>
  </si>
  <si>
    <t>CS III DE CATIGUÁ</t>
  </si>
  <si>
    <t>CS III "DR. BENITO MALZONE" DE CEDRAL</t>
  </si>
  <si>
    <t>CS III "DR. RUBEM DE OLIVEIRA BOTTAS" DE GUAPIAÇU</t>
  </si>
  <si>
    <t>CS III DE INDIAPORÃ</t>
  </si>
  <si>
    <t>CS III DE JACI</t>
  </si>
  <si>
    <t>CS III DE MACAUBAL</t>
  </si>
  <si>
    <t>CS III DE MACEDÔNIA</t>
  </si>
  <si>
    <t>CS III DE MARINÓPOLIS</t>
  </si>
  <si>
    <t>CS III "OLAVO AMARAL" DE MENDONÇA</t>
  </si>
  <si>
    <t>CS III DE MIRA ESTRELA, DO NÚCLEO REGIONAL DE SAÚDE DE JALES</t>
  </si>
  <si>
    <t>CS III "PREFEITO MANOEL MENDES PEQUITO" DE MIRASSOLÂNDIA</t>
  </si>
  <si>
    <t>CS III DE NIPOÃ</t>
  </si>
  <si>
    <t>CS III "DR. JOÃO SPERANDÉO" DE NOVA ALIANÇA</t>
  </si>
  <si>
    <t>CS III DE NOVA LUZITÂNIA</t>
  </si>
  <si>
    <t>CS III DE PALMARES PAULISTA</t>
  </si>
  <si>
    <t>CS III "JOSÉ MARTINS GARCIA" DE PEDRANÓPOLIS</t>
  </si>
  <si>
    <t>CS II "PREFEITO ODILON SIQUEIRA" DE PINDORAMA</t>
  </si>
  <si>
    <t>CS III "JORGINA RITA DA CONCEIÇÃO" DE PLANALTO</t>
  </si>
  <si>
    <t>CS III "ANTONIO FERREIRA NETO" DE POLONI</t>
  </si>
  <si>
    <t>CS III DE RUBINÉIA</t>
  </si>
  <si>
    <t>CS III DE SALES</t>
  </si>
  <si>
    <t>CS II "DR. BENEDITO DE OLIVEIRA BICUDO", DE SANTA ADÉLIA</t>
  </si>
  <si>
    <t>CS III "HENRIQUE MENDES PEREIRA" DE SANTA CLARA D´OESTE</t>
  </si>
  <si>
    <t>CS III "FREDERICO RAIA" DE SEBASTIANÓPOLIS DO SUL</t>
  </si>
  <si>
    <t>CS III DE UCHÔA</t>
  </si>
  <si>
    <t>CS III DE ÁLVARO DE CARVALHO</t>
  </si>
  <si>
    <t>CS III "DR. GALENO AMERICANO DO BRASIL" DE ALVILÂNDIA</t>
  </si>
  <si>
    <t>CS I "DR. JOSÉ DE CASTRO VALENTE" DE ASSIS</t>
  </si>
  <si>
    <t>CS II "DR. IRINEU BULLER DE ALMEIDA" DE BASTOS</t>
  </si>
  <si>
    <t>CS III DE BERNARDINO DE CAMPOS</t>
  </si>
  <si>
    <t>CS III DE CAMPOS NOVOS PAULISTA</t>
  </si>
  <si>
    <t>CS II "ALCEU LIMA" DE CÂNDIDO MOTA</t>
  </si>
  <si>
    <t>CS III DE CRUZÁLIA</t>
  </si>
  <si>
    <t>CS III DE ECHAPORÃ</t>
  </si>
  <si>
    <t>CS II "DR. ALÉCIO RAVANELLI" DE FARTURA</t>
  </si>
  <si>
    <t>CS II DE MARACAÍ</t>
  </si>
  <si>
    <t>CS I "DEPUTADO FERNANDO MAURO PIRES ROCHA" DE MARÍLIA</t>
  </si>
  <si>
    <t>CS III DE OCAUÇU</t>
  </si>
  <si>
    <t>CS III "DR. RICARDO FRANKLIN DE MELLO" DE ÓLEO</t>
  </si>
  <si>
    <t>CS III DE ORIENTE</t>
  </si>
  <si>
    <t>CS III DE OSCAR BRESSANE</t>
  </si>
  <si>
    <t>CS I "DR. HERMELINO LEÃO" DE OURINHOS</t>
  </si>
  <si>
    <t>CS II "DR. NELSON DA CUNHA BASTOS" DE PALMITAL</t>
  </si>
  <si>
    <t>CS II "DR. PEDRO DOS SANTOS FIGUEIREDO" DE PARAGUAÇU PAULISTA</t>
  </si>
  <si>
    <t>CS II "DR. LUIZ FERREIRA DE OLIVEIRA" DE PIRAJU</t>
  </si>
  <si>
    <t>CS III "DR. MILTON GONDIN PYLES" DE PLATINA</t>
  </si>
  <si>
    <t>CS II DE POMPÉIA</t>
  </si>
  <si>
    <t>CS III DE QUATÁ</t>
  </si>
  <si>
    <t>CS III DE QUINTANA</t>
  </si>
  <si>
    <t>CS III DE RIBEIRÃO DO SUL</t>
  </si>
  <si>
    <t>CS II "DR. JOSÉ CARQUEIJO" DE SANTA CRUZ DO RIO PARDO</t>
  </si>
  <si>
    <t>CS III "DR. FRANCISCO ANTONIO MARTINS" DE SÃO PEDRO DO TURVO</t>
  </si>
  <si>
    <t>CS III "MARIA RODRIGUES REIS" DE SARUTAIÁ</t>
  </si>
  <si>
    <t>CS III DE TAGUAÍ</t>
  </si>
  <si>
    <t>CS III "MONSENHOR ÂNGELO RAMIRES LUCENA" DE TEJUPÁ</t>
  </si>
  <si>
    <t>CS III DE TIMBURI</t>
  </si>
  <si>
    <t>CS I "DR. WALTER PIMENTEL" DE TUPÃ</t>
  </si>
  <si>
    <t>CS II "DR. ANTONIO ALBERTO MACUCO JANINI" DE VERA CRUZ</t>
  </si>
  <si>
    <t>CS II "DR. WANOR TORRES DE BITTENCOURT" DE CHAVANTES</t>
  </si>
  <si>
    <t>CS III DE FLORÍNIA</t>
  </si>
  <si>
    <t>CS II "DR. PLÍNIO ALBERS" DE GÁLIA</t>
  </si>
  <si>
    <t>CS II "DR. EUSTÁCHIO SCALZO" DE GARÇA</t>
  </si>
  <si>
    <t>CS III "DR. CARLOS CANTORE SCHELINI" DE HERCULÂNDIA</t>
  </si>
  <si>
    <t>CS III DE IACRÍ</t>
  </si>
  <si>
    <t>CS III DE IBIRAREMA</t>
  </si>
  <si>
    <t>CS III DE IPAUSSU</t>
  </si>
  <si>
    <t>CS III "DR. ADAMASTOR FERREIRA DA COSTA" DE LUPÉRCIO</t>
  </si>
  <si>
    <t>CS III "ALDINO FIORI" DE LUTÉCIA</t>
  </si>
  <si>
    <t>CS III "DR. ALDEMAR HOLTZ DE ALMEIDA" DE MANDURI</t>
  </si>
  <si>
    <t>CS II "DR. JÁCOMO NAZÁRIO" DE INDAIATUBA</t>
  </si>
  <si>
    <t>CS III "DEPUTADO LAERCIO CORTE" DE CONCHAL</t>
  </si>
  <si>
    <t>CS III "DONA MELÂNIA SANDO CALZA" DE SANTA ERNESTINA</t>
  </si>
  <si>
    <t>CS III DE NARANDIBA</t>
  </si>
  <si>
    <t>CS II DE ARUJÁ</t>
  </si>
  <si>
    <t>CS III "DR. JOÃO CANDELLA" DE GOPOUVA, EM GUARULHOS</t>
  </si>
  <si>
    <t>CS I "DR. FRANCISCO PEDREIRA RIBEIRO" DE GUARULHOS</t>
  </si>
  <si>
    <t>CS II DE SANTA ISABEL</t>
  </si>
  <si>
    <t>CS II DE ERMELINO MATARAZZO</t>
  </si>
  <si>
    <t>CS I "DR. JÚLIO DE GOUVEIA" DE ITAIM PAULISTA</t>
  </si>
  <si>
    <t>CS III DO JARDIM PENHA</t>
  </si>
  <si>
    <t>CS III DE VILA CURUÇA</t>
  </si>
  <si>
    <t>CS II "PROF. DR. HUMBERTO CERRUTI" DO PARQUE BOTURUSSU</t>
  </si>
  <si>
    <t>CS III DE ENGENHEIRO TRINDADE</t>
  </si>
  <si>
    <t>CS III "DR. ANTÔNIO LUCIANO VIVIANI" DO PARQUE SÃO JORGE</t>
  </si>
  <si>
    <t>CS III "DR. CHUCRI ZAIDAN" DE TATUAPÉ</t>
  </si>
  <si>
    <t>CS III DE VILA ARICANDUVA</t>
  </si>
  <si>
    <t>CS II DE VILA DALILA</t>
  </si>
  <si>
    <t>CS III DE VILA GUILHERMINA</t>
  </si>
  <si>
    <t>CS II DE VILA MATILDE</t>
  </si>
  <si>
    <t>CS II DE VILA NOVA YORK</t>
  </si>
  <si>
    <t>CS II DE VILA OLINDA</t>
  </si>
  <si>
    <t>CS II DE VILA SANTO ESTEVÃO</t>
  </si>
  <si>
    <t>CS II "COMENDADOR JOSÉ GONZALES" DE VILA FORMOSA</t>
  </si>
  <si>
    <t>CS I "DR. CARLOS GENTILE DE MELLO" DE CANGAÍBA</t>
  </si>
  <si>
    <t>CS I DE VILA CARRÃO</t>
  </si>
  <si>
    <t>CS II "DR. HERMENEGILDO MORBIN JUNIOR" DE CIDADE PATRIARCA</t>
  </si>
  <si>
    <t>CS II DE VILA SANTANA</t>
  </si>
  <si>
    <t>CS II "DR. CÁSSIO BITENCOURT FILHO" DE VILA ESPERANÇA</t>
  </si>
  <si>
    <t>SEDE, DA DIR II DE SANTO ANDRÉ</t>
  </si>
  <si>
    <t>CS III DO JARDIM CAMILÓPOLIS, EM SANTO ANDRÉ</t>
  </si>
  <si>
    <t>CS I "DR. JOSÉ PONTES ALVES" DE SANTO ANDRÉ</t>
  </si>
  <si>
    <t>CS II "DR. ERNANI GIANNINI" DE UTINGA, EM SANTO ANDRÉ</t>
  </si>
  <si>
    <t>CS I "DR. GABRIEL NICOLAU" DE SÃO BERNARDO DO CAMPO</t>
  </si>
  <si>
    <t>CS II "DR. MARIO SANTALUCIA" DE DIADEMA</t>
  </si>
  <si>
    <t>CS I "DR. MANOEL AUGUSTO PIRAJÁ DA SILVA" DE SÃO CAETANO DO SUL</t>
  </si>
  <si>
    <t>UNIDADE BÁSICA DE SAÚDE DE CAUCAIA DO ALTO</t>
  </si>
  <si>
    <t>UNIDADE BÁSICA DE SAÚDE DE EMBU</t>
  </si>
  <si>
    <t>UNIDADE BÁSICA DE SAÚDE "FARMACÊUTICO SÉRGIO MATSUMURA" DE EMBU GUAÇU</t>
  </si>
  <si>
    <t>UNIDADE BÁSICA DE SAÚDE "SALVADOR DE LEONE" DE ITAPECERICA DA SERRA</t>
  </si>
  <si>
    <t>UNIDADE BÁSICA DE SAÚDE DE COTIA</t>
  </si>
  <si>
    <t>UNIDADE BÁSICA DE SAÚDE DE TABOÃO DA SERRA</t>
  </si>
  <si>
    <t>CS II "DR. ÁLVARO RIBEIRO" DE SANTANA DE PARNAÍBA</t>
  </si>
  <si>
    <t>CS II "FLORISPINA DE PAULA CARVALHO" DE VILA DIRCE, EM CARAPICUÍBA</t>
  </si>
  <si>
    <t>CS I DE CARAPICUÍBA</t>
  </si>
  <si>
    <t>CS II DE JANDIRA</t>
  </si>
  <si>
    <t>CS II DE ITAPEVI</t>
  </si>
  <si>
    <t>CS I DE BARUERI</t>
  </si>
  <si>
    <t>CS II "DR. FRANCISCO SCALAMANDRÉ SOBRINHO" DE CAMPO LIMPO</t>
  </si>
  <si>
    <t>CS II "DR. DÉCIO PACHECO PEDROSO" DE VILA ARRIETE</t>
  </si>
  <si>
    <t>CS III "DR. VICENTE OCTAVIO GUIDA" DE VILA CONSTÂNCIA</t>
  </si>
  <si>
    <t>CS II "DR. ALBERTO AMBRÓSIO" DE VILA DAS BELEZAS</t>
  </si>
  <si>
    <t>CS III DE SANTANA DA PONTE PENSA</t>
  </si>
  <si>
    <t>CS III DE UNIÃO PAULISTA</t>
  </si>
  <si>
    <t>CS II DO CONJUNTO HABITACIONAL "ZEZINHO MAGALHÃES PRADO", EM GUARULHOS</t>
  </si>
  <si>
    <t>CS I "DR. VICTOR ARAÚJO HOMEM DE MELLO" DE PINHEIROS</t>
  </si>
  <si>
    <t>CS II "DR. XISTO ALBARELLI RANGEL" DE URUPÊS</t>
  </si>
  <si>
    <t>CS III DE VILA MARCONDES, EM PRESIDENTE PRUDENTE</t>
  </si>
  <si>
    <t>CS III "DR. ALVARO DE OLIVEIRA PAIVA" DE BONFIM PAULISTA, EM RIBEIRÃO PRETO</t>
  </si>
  <si>
    <t>CS III "DR. ANTÔNIO AZEVEDO" DE VILA CARDIA, EM BAURU</t>
  </si>
  <si>
    <t>CS III "DR. MÁRIO PINTO DE AVELLAR FERNANDES" DE VILA FALCÃO, EM BAURU</t>
  </si>
  <si>
    <t>CS III DE ORINDIÚVA</t>
  </si>
  <si>
    <t>CS III "DR. CRESCÊNCIO CENTOLA" DE ENGENHEIRO SCHMIDT, EM SÃO JOSÉ DO RIO PRETO</t>
  </si>
  <si>
    <t>CS III DE BORÁ</t>
  </si>
  <si>
    <t>CS III DE MONÇÕES</t>
  </si>
  <si>
    <t>GRUPO DE APOIO ÀS POLÍTICAS DE PREVENÇÃO E PROTEÇÃO À SAÚDE</t>
  </si>
  <si>
    <t>HOSPITAL "DR.LEOPOLDO BEVILACQUA", PARIQUERA-AÇU</t>
  </si>
  <si>
    <t>HOSPITAL "DR.LEOPOLDO BEVILACQUA",EM PARIQUERA-AÇU</t>
  </si>
  <si>
    <t>CENTRO DE SAÚDE ESCOLA "J. D. MACHADO", DA FACULDADE DE MEDICINA DE RIBEIRÃO PRETO, DA UNIVERSIDADE DE SÃO PAULO</t>
  </si>
  <si>
    <t>CS II "DR. ANTONIO DUARTE NOGUEIRA" DE VILA VIRGINIA, EM RIBEIRÃO PRETO</t>
  </si>
  <si>
    <t>CS II DE ROSANA</t>
  </si>
  <si>
    <t>CS III DE PORTO EUCLIDES DA CUNHA, EM EUCLIDES DA CUNHA PAULISTA</t>
  </si>
  <si>
    <t>CS III DO BAIRRO CAMPINAL, EM PRESIDENTE EPITÁCIO</t>
  </si>
  <si>
    <t>CS III "DR. ODILON PINTO DO AMARAL" DO JARDIM BELA VISTA, EM BAURU</t>
  </si>
  <si>
    <t>SEDE, DO DRS XII - REGISTRO</t>
  </si>
  <si>
    <t>CS II DE JUQUIÁ</t>
  </si>
  <si>
    <t>CS II DE MIRACATU</t>
  </si>
  <si>
    <t>CS II DE PARIQUERA AÇU</t>
  </si>
  <si>
    <t>CS II DE PERUÍBE</t>
  </si>
  <si>
    <t>CS I "DR. AVELINO GOMES DA SILVA" DE REGISTRO</t>
  </si>
  <si>
    <t>CS II DE SETE BARRAS</t>
  </si>
  <si>
    <t>CS III DE PEDRO DE TOLEDO</t>
  </si>
  <si>
    <t>CS I "ABRAÃO COUTINHO VIEIRA" DE APIAÍ, DO NÚCLEO REGIONAL DE SAÚDE DA ITAPEVA</t>
  </si>
  <si>
    <t>CS III DE BARRA DO TURVO</t>
  </si>
  <si>
    <t>CS III "LAURO TAVARES DE LIMA" DE IPORANGA</t>
  </si>
  <si>
    <t>CS III DE RIBEIRA, DO NÚCLEO REGIONAL DE SAÚDE DE ITAPEVA</t>
  </si>
  <si>
    <t>CS II DE CANANÉIA</t>
  </si>
  <si>
    <t>CS II "DR. JACQUES HOMEM DE MELO LACERDA" DE ELDORADO</t>
  </si>
  <si>
    <t>CS II "DR. PAULO DE ALMEIDA GOMES" DE IGUAPE</t>
  </si>
  <si>
    <t>CS III DE ITARIRI</t>
  </si>
  <si>
    <t>CS II DE JACUPIRANGA</t>
  </si>
  <si>
    <t>CS II DO JARDIM IV CENTENÁRIO</t>
  </si>
  <si>
    <t>GRUPO DE INFORMAÇÕES DE SAÚDE - CIS</t>
  </si>
  <si>
    <t>COORDENADORIA DE PLANEJAMENTO DE SAÚDE</t>
  </si>
  <si>
    <t>AMBULATÓRIO DE SAÚDE MENTAL DO CENTRO</t>
  </si>
  <si>
    <t>AMBULATÓRIO DE SAÚDE MENTAL DE VILA GUARANI</t>
  </si>
  <si>
    <t>AMBULATÓRIO DE SAÚDE MENTAL DE SANTO AMARO</t>
  </si>
  <si>
    <t>AMBULATÓRIO DE SAÚDE MENTAL "DR. MANOEL MUNHOZ" DE PERDIZES</t>
  </si>
  <si>
    <t>AMBULATÓRIO DE SAÚDE MENTAL DO MANDAQUI</t>
  </si>
  <si>
    <t>AMBULATÓRIO DE SAÚDE MENTAL DE PIRITUBA</t>
  </si>
  <si>
    <t>AMBULATÓRIO DE SAÚDE MENTAL DO BELENZINHO</t>
  </si>
  <si>
    <t>AMBULATÓRIO DE SAÚDE MENTAL DE GUARULHOS</t>
  </si>
  <si>
    <t>AMBULATÓRIO DE SAÚDE MENTAL DE OSASCO</t>
  </si>
  <si>
    <t>AMBULATÓRIO DE SAÚDE MENTAL DE SÃO MIGUEL PAULISTA</t>
  </si>
  <si>
    <t>CENTRO DE DISTRIBUIÇÃO E LOGÍSTICA "PROFESSOR EDMUNDO JUAREZ"</t>
  </si>
  <si>
    <t>AMBULATÓRIO REGIONAL DE SAÚDE MENTAL DE SANTOS</t>
  </si>
  <si>
    <t>AMBULATÓRIO REGIONAL DE SAÚDE MENTAL DO VALE DO PARAÍBA, EM SÃO JOSÉ DOS CAMPOS</t>
  </si>
  <si>
    <t>AMBULATÓRIO REGIONAL DE SAÚDE MENTAL DE SOROCABA</t>
  </si>
  <si>
    <t>AMBULATÓRIO REGIONAL DE SAÚDE MENTAL DE CAMPINAS</t>
  </si>
  <si>
    <t>AMBULATÓRIO REGIONAL DE SAÚDE MENTAL DE RIBEIRÃO PRETO</t>
  </si>
  <si>
    <t>AMBULATÓRIO REGIONAL DE SAÚDE MENTAL DE BAURU</t>
  </si>
  <si>
    <t>AMBULATÓRIO REGIONAL DE SAÚDE MENTAL DE SÃO JOSÉ DO RIO PRETO</t>
  </si>
  <si>
    <t>AMBULATÓRIO REGIONAL DE SAÚDE MENTAL DE ARAÇATUBA</t>
  </si>
  <si>
    <t>AMBULATÓRIO REGIONAL DE SAÚDE MENTAL DE PRESIDENTE PRUDENTE</t>
  </si>
  <si>
    <t>AMBULATÓRIO REGIONAL DE SAÚDE MENTAL DE REGISTRO</t>
  </si>
  <si>
    <t>CS III DE SANTANA, EM SÃO JOSÉ DOS CAMPOS</t>
  </si>
  <si>
    <t>CENTRO DE ATENÇÃO INTEGRAL À SAÚDE "CLEMENTE FERREIRA", EM LINS</t>
  </si>
  <si>
    <t>CS II DE BARÃO GERALDO, EM CAMPINAS</t>
  </si>
  <si>
    <t>CS II DE TAQUARAL, EM CAMPINAS</t>
  </si>
  <si>
    <t>CS II DO JARDIM AURÉLIA, EM CAMPINAS</t>
  </si>
  <si>
    <t>CS II DE SANTA ODÍLIA, EM CAMPINAS</t>
  </si>
  <si>
    <t>CS II DE VILA BARCELONA, EM SOROCABA</t>
  </si>
  <si>
    <t>CS II DE VILA ANGÉLICA, EM SOROCABA</t>
  </si>
  <si>
    <t>CS II DO JARDIM DAS OLIVEIRAS</t>
  </si>
  <si>
    <t>CS II "DR. ALFREDO FERREIRA PAULINO FILHO" DE VILA GRANADA</t>
  </si>
  <si>
    <t>CS III DE BURGO PAULISTA</t>
  </si>
  <si>
    <t>CS II DO JARDIM SILVEIRA, EM BARUERI</t>
  </si>
  <si>
    <t>CS II DE VILA ANTONIETA</t>
  </si>
  <si>
    <t>CS II DO PARQUE DOROTÉA</t>
  </si>
  <si>
    <t>CENTRO DE CONVIVÊNCIA INFANTIL, DO INSTITUTO "DANTE PAZZANESE" DE CARDIOLOGIA</t>
  </si>
  <si>
    <t>CS II DE ARTHUR ALVIM</t>
  </si>
  <si>
    <t>CS III DO JARDIM SÃO NICOLAU</t>
  </si>
  <si>
    <t>CS II "DR. JOSÉ SERRA RIBEIRO" DE VILA ANGLO-BRASILEIRA</t>
  </si>
  <si>
    <t>CS III "ARMANDO DARIENZO" DE NOSSA SENHORA DO BRASIL</t>
  </si>
  <si>
    <t>CS I "PROF. MARCUS WOLOSKER" DO BELENZINHO</t>
  </si>
  <si>
    <t>CS II "DR. MANOEL SALDIVA NETO" DO BRÁS</t>
  </si>
  <si>
    <t>CS II DO PARI</t>
  </si>
  <si>
    <t>CS III "DR. MIGUEL DORGAN" DE BELÉM/ÁGUA RASA</t>
  </si>
  <si>
    <t>CS II "DR. TITO PEDRO MASCELLANI" DE VILA ORATÓRIO</t>
  </si>
  <si>
    <t>UNIDADE BÁSICA DE SAÚDE "PROF. DR. DOMINGOS DELASCIO" DE VILA BERTIOGA</t>
  </si>
  <si>
    <t>CS I "DR. LIVIO AMATO" DE VILA MARIANA</t>
  </si>
  <si>
    <t>CS II "SIGMUND FREUD" DE INDIANÓPOLIS</t>
  </si>
  <si>
    <t>CS II "MARIO FRANCISCO NAPOLITANO" DE MENINÓPOLIS</t>
  </si>
  <si>
    <t>CS III "ANTÔNIO FREDERICO BRANCO LEFEVRE" DO ITAIM BIBI</t>
  </si>
  <si>
    <t>CS II "MAX PERLMAN" DE VILA OLÍMPIA</t>
  </si>
  <si>
    <t>CS II "DR. WALDOMIRO PREGNOLATTO" DE CUPECÊ</t>
  </si>
  <si>
    <t>CS III DO BOSQUE DA SAÚDE</t>
  </si>
  <si>
    <t>CS II DE CIDADE VARGAS</t>
  </si>
  <si>
    <t>CS II DO PARQUE BRISTOL</t>
  </si>
  <si>
    <t>CS III "PROF. MANOEL ANTÔNIO DA SILVA SARAGOÇA" DO PARQUE IMPERIAL</t>
  </si>
  <si>
    <t>CS I DE AMERICANÓPOLIS</t>
  </si>
  <si>
    <t>CS II "PROFª. JANDIRA MASUR" DE VILA GUMERCINDO</t>
  </si>
  <si>
    <t>CS II "DR. JOÃO PAULO BOTELHO VIEIRA" DE VILA MORAES</t>
  </si>
  <si>
    <t>CS II DE VILA DAS MERCÊS</t>
  </si>
  <si>
    <t>CS II "DR. HERMÍNIO MOREIRA" DE VILA ALPINA</t>
  </si>
  <si>
    <t>CS III DE MOINHO VELHO</t>
  </si>
  <si>
    <t>CS I DO SACOMÃ</t>
  </si>
  <si>
    <t>CS III DE SÃO VICENTE DE PAULA</t>
  </si>
  <si>
    <t>CS III DE SAPOPEMBA</t>
  </si>
  <si>
    <t>CS I "ZEILIVAL BRUSCAGIN" DE VILA CALIFÓRNIA</t>
  </si>
  <si>
    <t>CS III DE VILA EMA</t>
  </si>
  <si>
    <t>CS II DE VILA REUNIDAS</t>
  </si>
  <si>
    <t>CS III "DR. MASSAKI UDIHARA" DO JARDIM AEROPORTO</t>
  </si>
  <si>
    <t>CS III DE VILA ARAPUÁ</t>
  </si>
  <si>
    <t>CS II DE VILA RENATO</t>
  </si>
  <si>
    <t>CS II "DR. GONÇALO FELICIANO ALVES" DO JARDIM PARAGUAÇU</t>
  </si>
  <si>
    <t>CS II DO BUTANTÃ</t>
  </si>
  <si>
    <t>CS II "DR. PAULO MANGABEIRA ALBERNAZ FILHO" DO REAL PARQUE</t>
  </si>
  <si>
    <t>CS II "NANCI ABRANCHES" DE CAXINGUI</t>
  </si>
  <si>
    <t>CS III DE MONTE KEMEL</t>
  </si>
  <si>
    <t>CS II "DR. PAULO DE BARROS FRANÇA" DO RIO PEQUENO</t>
  </si>
  <si>
    <t>UNIDADE BÁSICA DE SAÚDE "DR. WALTER ELIAS" DE CASA VERDE</t>
  </si>
  <si>
    <t>UNIDADE BÁSICA DE SAÚDE "DONA ADELAIDE LOPES" DE VILA CAROLINA</t>
  </si>
  <si>
    <t>UNIDADE BÁSICA DE SAÚDE DE VILA PENTEADO</t>
  </si>
  <si>
    <t>UNIDADE BÁSICA DE SAÚDE DE VILA PALMEIRAS</t>
  </si>
  <si>
    <t>UNIDADE BÁSICA DE SAÚDE DO JARDIM GUANABARA</t>
  </si>
  <si>
    <t>UNIDADE BÁSICA DE SAÚDE DE CASA VERDE ALTA</t>
  </si>
  <si>
    <t>UNIDADE BÁSICA DE SAÚDE DE VILA ESPANHOLA</t>
  </si>
  <si>
    <t>UNIDADE BÁSICA DE SAÚDE DE VILA BRASILÂNDIA</t>
  </si>
  <si>
    <t>UNIDADE BÁSICA DE SAÚDE DE CRUZ DAS ALMAS</t>
  </si>
  <si>
    <t>UNIDADE BÁSICA DE SAÚDE "DRA. ILZA WELTMAN HUTZLER" DE VILA NOVA CACHOEIRINHA</t>
  </si>
  <si>
    <t>UNIDADE BÁSICA DE SAÚDE DE VILA PROGRESSO</t>
  </si>
  <si>
    <t>UNIDADE BÁSICA DE SAÚDE DE VILA SANTA MARIA</t>
  </si>
  <si>
    <t>UNIDADE BÁSICA DE SAÚDE "DR. AUGUSTO LEOPOLDO AYROZA GALVÃO" DE VILA SOUZA</t>
  </si>
  <si>
    <t>UNIDADE BÁSICA DE SAÚDE DE VILA TEREZINHA</t>
  </si>
  <si>
    <t>CS II DE JAÇANÃ</t>
  </si>
  <si>
    <t>CS II DO PARQUE EDU CHAVES</t>
  </si>
  <si>
    <t>CS III DO HORTO FLORESTAL</t>
  </si>
  <si>
    <t>CS III DO IMIRIM</t>
  </si>
  <si>
    <t>CS II DO JARDIM BRASIL</t>
  </si>
  <si>
    <t>CS III "DR. JOSÉ DE TOLEDO PIZA" DO TREMEMBÉ</t>
  </si>
  <si>
    <t>CS II DE VILA D. PEDRO II</t>
  </si>
  <si>
    <t>CS II DE VILA MEDEIROS</t>
  </si>
  <si>
    <t>CS II DO JARDIM PERI</t>
  </si>
  <si>
    <t>CS II "DR. DOMINGOS MAZZONETO DE CILO" DE VILA AURORA</t>
  </si>
  <si>
    <t>CS I DA LAPA</t>
  </si>
  <si>
    <t>CS II DE VILA PEREIRA BARRETO</t>
  </si>
  <si>
    <t>CS II DE VILA MANGALOT</t>
  </si>
  <si>
    <t>CS II DE VILA DOS REMÉDIOS</t>
  </si>
  <si>
    <t>CS II "DOMINGOS MANTELLI" DE LAGOA</t>
  </si>
  <si>
    <t>CS III DE CHÁCARA INGLESA</t>
  </si>
  <si>
    <t>CS I DE VILA ANASTÁCIO</t>
  </si>
  <si>
    <t>CS II "WANDA COELHO DE MORAES" DE VILA IPOJUCA</t>
  </si>
  <si>
    <t>CS III DE VILA PIAUÍ</t>
  </si>
  <si>
    <t>CS I "CEL. MÉDICO PM SYLVIO ERNESTO JOSÉ MARINO" DE VILA MARIA</t>
  </si>
  <si>
    <t>CS II DO CARANDIRU</t>
  </si>
  <si>
    <t>CS III DO JARDIM JAPÃO</t>
  </si>
  <si>
    <t>CS III DE VILA GUILHERME</t>
  </si>
  <si>
    <t>CS III DE VILA IZOLINA MAZZEI</t>
  </si>
  <si>
    <t>CS III DE VILA LEONOR</t>
  </si>
  <si>
    <t>CS III DE VILA EDE</t>
  </si>
  <si>
    <t>CS III "DR. MARIO LUIZ MACCA" DE CIDADE JARDIM CUMBICA, EM GUARULHOS</t>
  </si>
  <si>
    <t>CS II "DR. LUIZ FORTUNATO BELLINO" DE VILA TRANQÜILIDADE, EM GUARULHOS</t>
  </si>
  <si>
    <t>CS II DO CONJUNTO HABITACIONAL "HAROLDO VELOSO", EM GUARULHOS</t>
  </si>
  <si>
    <t>CS III DO JARDIM HELENA</t>
  </si>
  <si>
    <t>CS II DO JARDIM NORDESTE</t>
  </si>
  <si>
    <t>CS II "PREFEITO ALBERTO NUNES MARTINS" DE SUZANO</t>
  </si>
  <si>
    <t>CS II DE FERRAZ DE VASCONCELOS</t>
  </si>
  <si>
    <t>CS III "PREFEITO JOAQUIM RIBEIRO COELHO" DE BIRITIBA MIRIM</t>
  </si>
  <si>
    <t>CS II DE POÁ</t>
  </si>
  <si>
    <t>CS II DE GUARAREMA</t>
  </si>
  <si>
    <t>CS II DE ITAQUAQUECETUBA</t>
  </si>
  <si>
    <t>CS II "VEREADOR JOÃO FREIRE DE ALMEIDA" DE SALESÓPOLIS</t>
  </si>
  <si>
    <t>UNIDADE BÁSICA DE SAÚDE DE JUQUITIBA</t>
  </si>
  <si>
    <t>CS II "PROF. DR. ANTÔNIO BERNARDES DE OLIVEIRA" DE VILA PREL</t>
  </si>
  <si>
    <t>CS II DE VILA MISSIONÁRIA</t>
  </si>
  <si>
    <t>CS III DE VILA XAVIER, EM ASSIS</t>
  </si>
  <si>
    <t>CS III DE VILA ELISIÁRIO, EM ELISIÁRIO</t>
  </si>
  <si>
    <t>CS III DE PONTES GESTAL</t>
  </si>
  <si>
    <t>CS III DO CONJUNTO HABITACIONAL "BARTHOLOMEU BUENO DE MIRANDA", EM PRESIDENTE PRUDENTE</t>
  </si>
  <si>
    <t>CS II DO JARDIM SILVA TELES</t>
  </si>
  <si>
    <t>CS III DO BAIRRO DE VILA ODILON, EM OURINHOS</t>
  </si>
  <si>
    <t>CS III DE CAJATI</t>
  </si>
  <si>
    <t>CS I "DR. MAURICIO ZAMIJOVSKY" DO JARDIM TRÊS MARIAS</t>
  </si>
  <si>
    <t>CS III DE VILA RIBEIRO, EM LINS</t>
  </si>
  <si>
    <t>CS II DO JARDIM PANAMERICANO</t>
  </si>
  <si>
    <t>CS II DE VILA MAGGI</t>
  </si>
  <si>
    <t>UNIDADE BÁSICA DE SAÚDE DO PARQUE PERUCHE</t>
  </si>
  <si>
    <t>UNIDADE BÁSICA DE SAÚDE DE VILA BARBOSA</t>
  </si>
  <si>
    <t>UNIDADE BÁSICA DE SAÚDE DE VILA RAMOS</t>
  </si>
  <si>
    <t>UNIDADE BÁSICA DE SAÚDE DE VILA ZATTI</t>
  </si>
  <si>
    <t>CS II DO JARDIM JOAMAR</t>
  </si>
  <si>
    <t>CS II DE LAUZANE PAULISTA</t>
  </si>
  <si>
    <t>CS II DO JARDIM MARÍLIA</t>
  </si>
  <si>
    <t>CS II DO JARDIM SANTA MARIA</t>
  </si>
  <si>
    <t>CS II DE JARDIM DAS CAMÉLIAS</t>
  </si>
  <si>
    <t>CS II DO JARDIM ROMANO</t>
  </si>
  <si>
    <t>CS II DO PARQUE SANTA TEREZA, EM JANDIRA</t>
  </si>
  <si>
    <t>CS II DO JARDIM NAKAMURA</t>
  </si>
  <si>
    <t>CS II DE JARDIM UMARIZAL</t>
  </si>
  <si>
    <t>CS II DE JARDIM UMUARAMA</t>
  </si>
  <si>
    <t>CS II DO PARQUE FERNANDA</t>
  </si>
  <si>
    <t>UNIDADE HOSPITALAR "DR. PAULO DE ALMEIDA GOMES" DE IGUAPE</t>
  </si>
  <si>
    <t>SEDE, DA COORDENADORIA DE REGIÕES DE SAÚDE</t>
  </si>
  <si>
    <t>CS III "DR. SEBASTIÃO GILBERTI GELI CAVALI" DO PARQUE VISTA ALEGRE, EM BAURU</t>
  </si>
  <si>
    <t>CS III DO JARDIM SÃO PEDRO, EM PRESIDENTE PRUDENTE</t>
  </si>
  <si>
    <t>CS II DO JARDIM VERA CRUZ</t>
  </si>
  <si>
    <t>UNIDADE BÁSICA DE SAÚDE DE VARGEM GRANDE PAULISTA</t>
  </si>
  <si>
    <t>CS I "DR. ALLY ALAHMAR" DE BARRETOS</t>
  </si>
  <si>
    <t>CS II "DR. JOSÉ LICÚCIO PUGLIESE JÚNIOR" DE GUAÍRA</t>
  </si>
  <si>
    <t>CS II "DR. NILSON FERREIRA DA SILVA" DE IPUÃ</t>
  </si>
  <si>
    <t>CS II DE MIGUELÓPOLIS</t>
  </si>
  <si>
    <t>CS II "EGIDIO BRONHARA" DE MORRO AGUDO</t>
  </si>
  <si>
    <t>CS III "PIO FERREIRA DE MELLO NOGUEIRA" DE COLINA</t>
  </si>
  <si>
    <t>CS III DE COLÔMBIA</t>
  </si>
  <si>
    <t>CS III "DR. AMADEU PAGLIUSO" DE JABORANDI</t>
  </si>
  <si>
    <t>CS III "LAURA DO VAL CERVI" DE TERRA ROXA</t>
  </si>
  <si>
    <t>CS II "DEPUTADO WALDEMAR LOPES FERRAZ" DE OLÍMPIA</t>
  </si>
  <si>
    <t>CS III DE ALTAIR</t>
  </si>
  <si>
    <t>CS III DE CAJOBI</t>
  </si>
  <si>
    <t>CS III "JERÔNIMO FERREIRA DE OLIVEIRA" DE GUARACI</t>
  </si>
  <si>
    <t>CS III "DR. SALOMÃO GALIB TANNURI" DE SEVERÍNIA</t>
  </si>
  <si>
    <t>CS I "DR. MOACYR CALDEIRA" DE BEBEDOURO</t>
  </si>
  <si>
    <t>CS II "NELSON PIRES RIBEIRO" DE MONTE AZUL PAULISTA</t>
  </si>
  <si>
    <t>CS II DE PITANGUEIRAS</t>
  </si>
  <si>
    <t>CS III DE PIRANGI</t>
  </si>
  <si>
    <t>CS III DE TAIAÇU</t>
  </si>
  <si>
    <t>CS III "DR. ABEL SADER" DE TAIÚVA</t>
  </si>
  <si>
    <t>CS III "DR. PHEBO DE OLIVEIRA ROGÊ FERREIRA" DE VIRADOURO</t>
  </si>
  <si>
    <t>CS III DE VISTA ALEGRE DO ALTO</t>
  </si>
  <si>
    <t>SEDE, DO DRS V - BARRETOS</t>
  </si>
  <si>
    <t>CS III DE ILHA SOLTEIRA</t>
  </si>
  <si>
    <t>CS II DO CONJUNTO HABITACIONAL "CASTELO BRANCO" COHAB, EM CARAPICUÍBA</t>
  </si>
  <si>
    <t>CS II "MANOEL SOARES DE OLIVEIRA" DO JARDIM MIRIAM</t>
  </si>
  <si>
    <t>CS II DE CERRADO, EM SOROCABA</t>
  </si>
  <si>
    <t>CS II DE VILA FIORE, EM SOROCABA</t>
  </si>
  <si>
    <t>CENTRO DE CONVIVÊNCIA INFANTIL, DO DRS XI - PRESIDENTE PRUDENTE</t>
  </si>
  <si>
    <t>LABORATÓRIO II DE SANTA CECÍLIA</t>
  </si>
  <si>
    <t>LABORATÓRIO II DE SANTO AMARO</t>
  </si>
  <si>
    <t>LABORATÓRIO II DE SÃO MIGUEL PAULISTA</t>
  </si>
  <si>
    <t>LABORATÓRIO II DE OSASCO</t>
  </si>
  <si>
    <t>UNIDADE BÁSICA DE SAÚDE DE GUAIANAZES</t>
  </si>
  <si>
    <t>UNIDADE BÁSICA DE SAÚDE DE VILA CHABILÂNDIA</t>
  </si>
  <si>
    <t>UNIDADE BÁSICA DE SAÚDE DO JARDIM ROBRU</t>
  </si>
  <si>
    <t>UNIDADE BÁSICA DE SAÚDE DE ITAQUERA</t>
  </si>
  <si>
    <t>UNIDADE BÁSICA DE SAÚDE DE CIDADE A. E. CARVALHO</t>
  </si>
  <si>
    <t>UNIDADE BÁSICA DE SAÚDE DE PARADA XV DE NOVEMBRO</t>
  </si>
  <si>
    <t>UNIDADE BÁSICA DE SAÚDE DO JARDIM COLONIAL</t>
  </si>
  <si>
    <t>UNIDADE BÁSICA DE SAÚDE DO JARDIM CARRÃOZINHO</t>
  </si>
  <si>
    <t>UNIDADE BÁSICA DE SAÚDE DO JARDIM TIETÊ</t>
  </si>
  <si>
    <t>UNIDADE BÁSICA DE SAÚDE DO JARDIM SANTO ANDRÉ</t>
  </si>
  <si>
    <t>UNIDADE BÁSICA DE SAÚDE DA CIDADE SATÉLITE SANTA BÁRBARA</t>
  </si>
  <si>
    <t>UNIDADE BÁSICA DE SAÚDE DO PARQUE BOA ESPERANÇA</t>
  </si>
  <si>
    <t>UNIDADE BÁSICA DE SAÚDE DO JARDIM ROSELI</t>
  </si>
  <si>
    <t>CENTRO DE CONVIVENCIA INFANTIL - DRS I</t>
  </si>
  <si>
    <t>CENTRO DE CONVIVÊNCIA INFANTIL, DO DRS XII - REGISTRO</t>
  </si>
  <si>
    <t>AMBULATÓRIO DE SAÚDE MENTAL DO JAÇANÃ</t>
  </si>
  <si>
    <t>AMBULATÓRIO DE SAÚDE MENTAL DE VILA BRASILÂNDIA</t>
  </si>
  <si>
    <t>AMBULATÓRIO DE SAÚDE MENTAL DE MOGI DAS CRUZES</t>
  </si>
  <si>
    <t>AMBULATÓRIO DE SAÚDE MENTAL DE ITAQUERA</t>
  </si>
  <si>
    <t>AMBULATÓRIO DE SAÚDE MENTAL DE TABOÃO DA SERRA</t>
  </si>
  <si>
    <t>SEDE, DA COORDENADORIA DE SERVIÇOS DE SAÚDE</t>
  </si>
  <si>
    <t>CENTRO DE CONVIVÊNCIA INFANTIL, DO DRS XV - SÃO JOSÉ DO RIO PRETO</t>
  </si>
  <si>
    <t>LABORATÓRIO LOCAL DE CARAGUATATUBA</t>
  </si>
  <si>
    <t>LABORATÓRIO LOCAL DE GUARATINGUETÁ</t>
  </si>
  <si>
    <t>LABORATÓRIO LOCAL DE LORENA</t>
  </si>
  <si>
    <t>LABORATÓRIO LOCAL DE ITAPEVA, DO NÚCLEO REGIONAL DE SAÚDE DE ITAPEVA</t>
  </si>
  <si>
    <t>LABORATÓRIO REGIONAL DE TATUÍ</t>
  </si>
  <si>
    <t>LABORATÓRIO LOCAL DE AVARÉ</t>
  </si>
  <si>
    <t>LABORATÓRIO LOCAL DE APIAÍ, DO NÚCLEO REGIONAL DE SAÚDE DE ITAPEVA</t>
  </si>
  <si>
    <t>LABORATÓRIO LOCAL DE PIRACICABA</t>
  </si>
  <si>
    <t>LABORATÓRIO LOCAL DE CASA BRANCA</t>
  </si>
  <si>
    <t>LABORATÓRIO LOCAL "LUIZA HELENA VALDAMBRINI" DE SÃO JOÃO DA BOA VISTA</t>
  </si>
  <si>
    <t>LABORATÓRIO LOCAL DE JUNDIAÍ</t>
  </si>
  <si>
    <t>CENTRO DE LABORATÓRIO REGIONAL VII DE RIO CLARO - CLR - IAL</t>
  </si>
  <si>
    <t>LABORATÓRIO LOCAL DE PIRASSUNUNGA</t>
  </si>
  <si>
    <t>LABORATÓRIO LOCAL DE BARRETOS</t>
  </si>
  <si>
    <t>LABORATÓRIO LOCAL DE SÃO JOAQUIM DA BARRA</t>
  </si>
  <si>
    <t>LABORATÓRIO LOCAL DE JABOTICABAL</t>
  </si>
  <si>
    <t>LABORATÓRIO LOCAL DE LINS</t>
  </si>
  <si>
    <t>LABORATÓRIO LOCAL DE JAÚ</t>
  </si>
  <si>
    <t>LABORATÓRIO LOCAL DE FERNANDÓPOLIS</t>
  </si>
  <si>
    <t>LABORATÓRIO LOCAL DE CATANDUVA</t>
  </si>
  <si>
    <t>LABORATÓRIO LOCAL DE JALES</t>
  </si>
  <si>
    <t>LABORATÓRIO LOCAL DE VOTUPORANGA</t>
  </si>
  <si>
    <t>LABORATÓRIO LOCAL DE PENÁPOLIS</t>
  </si>
  <si>
    <t>LABORATÓRIO LOCAL DE ANDRADINA</t>
  </si>
  <si>
    <t>LABORATÓRIO LOCAL DE PRESIDENTE VENCESLAU</t>
  </si>
  <si>
    <t>LABORATÓRIO LOCAL DE ADAMANTINA</t>
  </si>
  <si>
    <t>LABORATÓRIO LOCAL DE DRACENA</t>
  </si>
  <si>
    <t>LABORATÓRIO LOCAL DE TUPÃ</t>
  </si>
  <si>
    <t>LABORATÓRIO LOCAL DE OURINHOS</t>
  </si>
  <si>
    <t>CS II DO PARQUE REGINA</t>
  </si>
  <si>
    <t>UNIDADE BÁSICA DE SAÚDE "DR. YUTAKA ISHIHARA" DE RIBEIRÃO PIRES</t>
  </si>
  <si>
    <t>UNIDADE BÁSICA DE SAÚDE DE RIO GRANDE DA SERRA</t>
  </si>
  <si>
    <t>UNIDADE BÁSICA DE SAÚDE DE CAIEIRAS</t>
  </si>
  <si>
    <t>UNIDADE BÁSICA DE SAÚDE DE FRANCISCO MORATO</t>
  </si>
  <si>
    <t>UNIDADE BÁSICA DE SAÚDE DE FRANCO DA ROCHA</t>
  </si>
  <si>
    <t>UNIDADE BÁSICA DE SAÚDE "DR. EMILIO LUIZ LATTARI" DE MAIRIPORÃ</t>
  </si>
  <si>
    <t>AMBULATÓRIO DE SAÚDE MENTAL DA LAPA</t>
  </si>
  <si>
    <t>CENTRO DE VIGILÂNCIA EPIDEMIOLÓGICA "PROF. ALEXANDRE VRANJAC"</t>
  </si>
  <si>
    <t>GRUPO DE VIGILÂNCIA EPIDEMIOLÓGICA</t>
  </si>
  <si>
    <t>GRUPO DE VIGILÂNCIA EPIDEMIOLÓGICA VII - SANTO ANDRÉ</t>
  </si>
  <si>
    <t>GRUPO DE VIGILÂNCIA EPIDEMIOLÓGICA X - OSASCO</t>
  </si>
  <si>
    <t>GRUPO DE VIGILÂNCIA EPIDEMIOLÓGICA XXV - SANTOS</t>
  </si>
  <si>
    <t>GRUPO DE VIGILÂNCIA EPIDEMIOLÓGICA XXVII - SÃO JOSÉ DOS CAMPOS</t>
  </si>
  <si>
    <t>GRUPO DE VIGILÂNCIA EPIDEMIOLÓGICA XXXI - SOROCABA</t>
  </si>
  <si>
    <t>GRUPO DE VIGILÂNCIA EPIDEMIOLÓGICA XVII - CAMPINAS</t>
  </si>
  <si>
    <t>GRUPO DE VIGILÂNCIA EPIDEMIOLÓGICA XXIV - RIBEIRÃO PRETO</t>
  </si>
  <si>
    <t>GRUPO DE VIGILÂNCIA EPIDEMIOLÓGICA XV - BAURU</t>
  </si>
  <si>
    <t>GRUPO DE VIGILÂNCIA EPIDEMIOLÓGICA XXIX - SÃO JOSÉ DO RIO PRETO</t>
  </si>
  <si>
    <t>GRUPO DE VIGILÂNCIA EPIDEMIOLÓGICA XI - ARAÇATUBA</t>
  </si>
  <si>
    <t>GRUPO DE VIGILÂNCIA EPIDEMIOLÓGICA XXI - PRESIDENTE PRUDENTE</t>
  </si>
  <si>
    <t>GRUPO DE VIGILÂNCIA EPIDEMIOLÓGICA XIX - MARÍLIA</t>
  </si>
  <si>
    <t>GRUPO DE VIGILÂNCIA EPIDEMIOLÓGICA XXIII - REGISTRO</t>
  </si>
  <si>
    <t>GRUPO DE VIGILÂNCIA EPIDEMIOLÓGICA XIV - BARRETOS</t>
  </si>
  <si>
    <t>UNIDADE BÁSICA DE SAÚDE "ANTÔNIO POLYCARPO DE OLIVEIRA" DE CAJAMAR</t>
  </si>
  <si>
    <t>AMBULATÓRIO DE SAÚDE MENTAL DE SÃO MATEUS</t>
  </si>
  <si>
    <t>AMBULATÓRIO DE SAÚDE MENTAL DE VILA MATILDE</t>
  </si>
  <si>
    <t>CENTRO DE CONVIVÊNCIA INFANTIL, DO CS II "DR. FRANCISCO SCALAMANDRÉ SOBRINHO" DE CAMPO LIMPO</t>
  </si>
  <si>
    <t>CENTRO DE CONVIVÊNCIA INFANTIL, DE SÃO JOSÉ DOS CAMPOS, DO DRS XVII - TAUBATÉ</t>
  </si>
  <si>
    <t>SUBGRUPO DE VIGILÂNCIA SANITÁRIA XI - ARAÇATUBA, DO GRUPO DE VIGILÂNCIA SANITÁRIA XI - ARAÇATUBA</t>
  </si>
  <si>
    <t>HOSPITAL ESTADUAL "DR. OSWALDO BRANDI FARIA" EM MIRANDÓPOLIS</t>
  </si>
  <si>
    <t>GRUPO DE VIGILÂNCIA SANITÁRIA XIII - ASSIS</t>
  </si>
  <si>
    <t>SUBGRUPO DE VIGILÂNCIA SANITÁRIA XVI - AVARÉ, DO GRUPO DE VIGILÂNCIA SANITÁRIA XVI - BOTUCATU</t>
  </si>
  <si>
    <t>SUBGRUPO DE VIGILÂNCIA SANITÁRIA XXIX - SÃO JOSÉ DO RIO PRETO, DO GRUPO DE VIGILÂNCIA SANITÁRIA XXIX - SÃO JOSÉ DO RIO PRETO</t>
  </si>
  <si>
    <t>GRUPO DE VIGILÂNCIA SANITÁRIA XVIII - FRANCA</t>
  </si>
  <si>
    <t>SEDE, DO DRS VIII - FRANCA</t>
  </si>
  <si>
    <t>SEDE, DO NÚCLEO REGIONAL DE SAÚDE DE JALES</t>
  </si>
  <si>
    <t>GRUPO DE VIGILÂNCIA SANITÁRIA XXX - JALES</t>
  </si>
  <si>
    <t>GRUPO TÉCNICO DE VIGILÂNCIA SANITÁRIA</t>
  </si>
  <si>
    <t>GRUPO DE VIGILÂNCIA SANITÁRIA XII - ARARAQUARA</t>
  </si>
  <si>
    <t>SEDE, DO DRS III - ARARAQUARA</t>
  </si>
  <si>
    <t>GRUPO DE VIGILÂNCIA SANITÁRIA XVI - BOTUCATU</t>
  </si>
  <si>
    <t>SUBGRUPO DE VIGILÂNCIA SANITÁRIA XVII - CAMPINAS, DO GRUPO DE VIGILÂNCIA SANITÁRIA XVII - CAMPINAS</t>
  </si>
  <si>
    <t>ERSA 26 - GTVS (EXTINTO)</t>
  </si>
  <si>
    <t>GRUPO DE VIGILÂNCIA SANITÁRIA XXVIII - CARAGUATATUBA</t>
  </si>
  <si>
    <t>SEDE, DO NÚCLEO REGIONAL DE SAÚDE DE ITAPEVA</t>
  </si>
  <si>
    <t>GRUPO DE VIGILÂNCIA SANITÁRIA XXXII - ITAPEVA</t>
  </si>
  <si>
    <t>GRUPO DE VIGILÂNCIA SANITÁRIA XX - PIRACICABA</t>
  </si>
  <si>
    <t>SEDE, DO DRS X "DR. LAURY CULLEN" - PIRACICABA</t>
  </si>
  <si>
    <t>GRUPO DE VIGILÂNCIA SANITÁRIA XXVI - SÃO JOÃO DA BOA VISTA</t>
  </si>
  <si>
    <t>SEDE, DO DRS XIV - SÃO JOÃO DA BOA VISTA</t>
  </si>
  <si>
    <t>GRUPO DE VIGILÂNCIA SANITÁRIA XXXIII - TAUBATÉ</t>
  </si>
  <si>
    <t>SEDE, DO DRS XVII - TAUBATÉ</t>
  </si>
  <si>
    <t>GRUPO DE VIGILÂNCIA SANITÁRIA XI - ARAÇATUBA</t>
  </si>
  <si>
    <t>GRUPO DE VIGILÂNCIA SANITÁRIA XIV - BARRETOS</t>
  </si>
  <si>
    <t>GRUPO DE VIGILÂNCIA SANITÁRIA XV - BAURU</t>
  </si>
  <si>
    <t>GRUPO DE VIGILÂNCIA SANITÁRIA XVII - CAMPINAS</t>
  </si>
  <si>
    <t>GRUPO DE VIGILÂNCIA SANITÁRIA XIX - MARÍLIA</t>
  </si>
  <si>
    <t>GRUPO DE VIGILÂNCIA SANITÁRIA XXI - PRESIDENTE PRUDENTE</t>
  </si>
  <si>
    <t>GRUPO DE VIGILÂNCIA SANITÁRIA XXIII - REGISTRO</t>
  </si>
  <si>
    <t>GRUPO DE VIGILÂNCIA SANITÁRIA XXIV - RIBEIRÃO PRETO</t>
  </si>
  <si>
    <t>GRUPO DE VIGILÂNCIA SANITÁRIA XXV - SANTOS</t>
  </si>
  <si>
    <t>GRUPO DE VIGILÂNCIA SANITÁRIA XXIX - SÃO JOSÉ DO RIO PRETO</t>
  </si>
  <si>
    <t>GRUPO DE VIGILÂNCIA SANITÁRIA XXVII - SÃO JOSÉ DOS CAMPOS</t>
  </si>
  <si>
    <t>GRUPO DE VIGILÂNCIA SANITÁRIA XXXI - SOROCABA</t>
  </si>
  <si>
    <t>LABORATÓRIO LOCAL DE PIRAJU</t>
  </si>
  <si>
    <t>LABORATÓRIO LOCAL DE BATATAIS</t>
  </si>
  <si>
    <t>LABORATÓRIO LOCAL DE ITUVERAVA</t>
  </si>
  <si>
    <t>LABORATÓRIO LOCAL DE CAPÃO BONITO</t>
  </si>
  <si>
    <t>LABORATÓRIO LOCAL DE SANTA CRUZ DO RIO PARDO</t>
  </si>
  <si>
    <t>LABORATÓRIO LOCAL DE OLÍMPIA</t>
  </si>
  <si>
    <t>CS III DO BAIRRO DO ROCÍO, EM IGUAPE</t>
  </si>
  <si>
    <t>DIVISÃO DE SAÚDE DE PACIENTES INTERNADOS DE MAUÁ</t>
  </si>
  <si>
    <t>GRUPO DE VIGILÂNCIA SANITÁRIA IX - FRANCO DA ROCHA</t>
  </si>
  <si>
    <t>AMBULATORIO ESPECIALIZADO DE CAIEIRAS-C.H.J.</t>
  </si>
  <si>
    <t>DIVISAO DE APOIO DIAGNOSTICO E TEURAPEUTICO-C.H.J.</t>
  </si>
  <si>
    <t>DIVISAO DE SAUDE DE PACIENTES INTERNADOS-C.H.J.</t>
  </si>
  <si>
    <t>SERVICO DE APOIO TECNICO AUXILIAR-C.H.J.</t>
  </si>
  <si>
    <t>SEDE, DO NÚCLEO REGIONAL DE SAÚDE DA CAPITAL 5</t>
  </si>
  <si>
    <t>GRUPO DE VIGILÂNCIA SANITÁRIA I - CAPITAL</t>
  </si>
  <si>
    <t>LABORATÓRIO LOCAL DO TUCURUVI</t>
  </si>
  <si>
    <t>CONJUNTO HOSPITALAR DO MANDAQUI</t>
  </si>
  <si>
    <t>SEDE, DO NÚCLEO REGIONAL DE SAÚDE DA CAPITAL 1</t>
  </si>
  <si>
    <t>GRUPO DE VIGILÂNCIA SANITÁRIA II - CAPITAL</t>
  </si>
  <si>
    <t>GRUPO DE VIGILÂNCIA SANITÁRIA III - CAPITAL</t>
  </si>
  <si>
    <t>DEPARTAMENTO DE GERENCIAMENTO AMBULATORIAL DA CAPITAL - DGAC</t>
  </si>
  <si>
    <t>GRUPO DE VIGILÂNCIA SANITÁRIA VII - SANTO ANDRÉ</t>
  </si>
  <si>
    <t>GRUPO DE VIGILÂNCIA SANITÁRIA X - OSASCO</t>
  </si>
  <si>
    <t>SEDE, DA DIR V DE OSASCO</t>
  </si>
  <si>
    <t>GRUPO DE VIGILÂNCIA SANITÁRIA IV - CAPITAL</t>
  </si>
  <si>
    <t>SEDE, DO DRS I - GRANDE SÃO PAULO</t>
  </si>
  <si>
    <t>SEDE, DO NÚCLEO REGIONAL DE SAÚDE DA CAPITAL 2</t>
  </si>
  <si>
    <t>LABORATÓRIO LOCAL DO JABAQUARA</t>
  </si>
  <si>
    <t>SEDE, DO NÚCLEO REGIONAL DE SAÚDE DA CAPITAL 4</t>
  </si>
  <si>
    <t>GRUPO DE VIGILÂNCIA SANITÁRIA VI - CAPITAL</t>
  </si>
  <si>
    <t>GRUPO DE VIGILÂNCIA SANITÁRIA V - CAPITAL</t>
  </si>
  <si>
    <t>SUBGRUPO DE VIGILÂNCIA SANITÁRIA VIII - MOGI DAS CRUZES, DO GRUPO DE VIGILÂNCIA SANITÁRIA VIII - MOGI DAS CRUZES</t>
  </si>
  <si>
    <t>COMPLEXO HOSPITALAR "PADRE BENTO" DE GUARULHOS</t>
  </si>
  <si>
    <t>GRUPO DE VIGILÂNCIA SANITÁRIA VIII - MOGI DAS CRUZES</t>
  </si>
  <si>
    <t>CENTRO ESPECIALIZADO EM REABILITAÇÃO "DOUTOR ARNALDO PEZZUTI CAVALCANTI", EM MOGI DAS CRUZES</t>
  </si>
  <si>
    <t>LABORATÓRIO LOCAL DE ITAPECERICA DA SERRA</t>
  </si>
  <si>
    <t>GRUPO DE VIGILÂNCIA SANITÁRIA</t>
  </si>
  <si>
    <t>SEDE, DA COORDENADORIA DE CONTROLE DE DOENÇAS - CCD</t>
  </si>
  <si>
    <t>GRUPO DE AVALIAÇÃO TÉCNICA DE SAÚDE</t>
  </si>
  <si>
    <t>CS II DO JARDIM CASTRO ALVES, EM GRAJAÚ</t>
  </si>
  <si>
    <t>CS II DO JARDIM SINHA I, EM SAPOPEMBA</t>
  </si>
  <si>
    <t>SEÇÃO DE PATOLOGIA CLÍNICA, DE SÃO JOSÉ DO RIO PRETO</t>
  </si>
  <si>
    <t>CS II DE VILA MESQUITA, EM ITAPETININGA</t>
  </si>
  <si>
    <t>GRUPO DE VIGILÂNCIA SANITÁRIA XXII - PRESIDENTE VENCESLAU</t>
  </si>
  <si>
    <t>CS II DO BAIRRO DE PARAISÓPOLIS</t>
  </si>
  <si>
    <t>DEPARTAMENTO DE PERÍCIAS MÉDICAS DO ESTADO</t>
  </si>
  <si>
    <t>INSTITUTO "LAURO DE SOUZA LIMA" EM BAURU</t>
  </si>
  <si>
    <t>PRONTO SOCORRO ESTADUAL DE SAPOPEMBA</t>
  </si>
  <si>
    <t>SUBGRUPO DE VIGILÂNCIA SANITÁRIA XXXIII - TAUBATÉ, DO GRUPO DE VIGILÂNCIA SANITÁRIA XXXIII - TAUBATÉ</t>
  </si>
  <si>
    <t>HOSPITAL GERAL "DR. ÁLVARO SIMÕES DE SOUZA" EM VILA NOVA CACHOEIRINHA</t>
  </si>
  <si>
    <t>HOSPITAL GERAL DE TAIPAS</t>
  </si>
  <si>
    <t>HOSPITAL GERAL "DR. JOSÉ PANGELLA" DE VILA PENTEADO</t>
  </si>
  <si>
    <t>HOSPITAL GERAL "JESUS TEIXEIRA DA COSTA" EM GUAIANAZES</t>
  </si>
  <si>
    <t>HOSPITAL GERAL "DR. MANOEL BIFULCO" EM SÃO MATEUS</t>
  </si>
  <si>
    <t>NÚCLEO DE GESTÃO ASSISTENCIAL 01 - ÁGUA RASA</t>
  </si>
  <si>
    <t>NÚCLEO DE GESTÃO ASSISTENCIAL 02 - ARAÇATUBA</t>
  </si>
  <si>
    <t>NÚCLEO DE GESTÃO ASSISTENCIAL 03 - ARARAQUARA</t>
  </si>
  <si>
    <t>NÚCLEO DE GESTÃO ASSISTENCIAL 05 - AVARÉ</t>
  </si>
  <si>
    <t>NÚCLEO DE GESTÃO ASSISTENCIAL 06 - BARRETOS</t>
  </si>
  <si>
    <t>NÚCLEO DE GESTÃO ASSISTENCIAL 07 - BAURU</t>
  </si>
  <si>
    <t>NÚCLEO DE GESTÃO ASSISTENCIAL 08 - BELÉM</t>
  </si>
  <si>
    <t>NÚCLEO DE GESTÃO ASSISTENCIAL 09 - BIRIGUI</t>
  </si>
  <si>
    <t>NÚCLEO DE GESTÃO ASSISTENCIAL 11 - BOTUCATU</t>
  </si>
  <si>
    <t>NÚCLEO DE GESTÃO ASSISTENCIAL 12 - CATANDUVA</t>
  </si>
  <si>
    <t>NÚCLEO DE GESTÃO ASSISTENCIAL 13 - CAMPINAS</t>
  </si>
  <si>
    <t>NÚCLEO DE GESTÃO ASSISTENCIAL 15 - CIDADE DUTRA</t>
  </si>
  <si>
    <t>NÚCLEO DE GESTÃO ASSISTENCIAL 16 - FRANCA</t>
  </si>
  <si>
    <t>NÚCLEO DE GESTÃO ASSISTENCIAL 18 - GUARULHOS</t>
  </si>
  <si>
    <t>NÚCLEO DE GESTÃO ASSISTENCIAL 19 - ITAPETININGA</t>
  </si>
  <si>
    <t>NÚCLEO DE GESTÃO ASSISTENCIAL 20 - ITAPEVA</t>
  </si>
  <si>
    <t>NÚCLEO DE GESTÃO ASSISTENCIAL 21 - ITÁPOLIS</t>
  </si>
  <si>
    <t>NÚCLEO DE GESTÃO ASSISTENCIAL 22 - ITU</t>
  </si>
  <si>
    <t>NÚCLEO DE GESTÃO ASSISTENCIAL 23 - ITUVERAVA</t>
  </si>
  <si>
    <t>NÚCLEO DE GESTÃO ASSISTENCIAL 24 - JALES</t>
  </si>
  <si>
    <t>NÚCLEO DE GESTÃO ASSISTENCIAL 25 - JAÚ</t>
  </si>
  <si>
    <t>NÚCLEO DE GESTÃO ASSISTENCIAL 26 - JUNDIAÍ</t>
  </si>
  <si>
    <t>NÚCLEO DE GESTÃO ASSISTENCIAL 27 - LINS</t>
  </si>
  <si>
    <t>NÚCLEO DE GESTÃO ASSISTENCIAL 29 "DEPUTADO FERNANDO MAURO PIRES DA ROCHA" - MARÍLIA</t>
  </si>
  <si>
    <t>NÚCLEO DE GESTÃO ASSISTENCIAL 31 - MOGI GUAÇU</t>
  </si>
  <si>
    <t>NÚCLEO DE GESTÃO ASSISTENCIAL 32 - ORLÂNDIA</t>
  </si>
  <si>
    <t>NÚCLEO DE GESTÃO ASSISTENCIAL 33 - OURINHOS</t>
  </si>
  <si>
    <t>NÚCLEO DE GESTÃO ASSISTENCIAL 34 - PRESIDENTE PRUDENTE</t>
  </si>
  <si>
    <t>NÚCLEO DE GESTÃO ASSISTENCIAL 37 - RIO CLARO</t>
  </si>
  <si>
    <t>NÚCLEO DE GESTÃO ASSISTENCIAL 39 - SANTA CRUZ</t>
  </si>
  <si>
    <t>NÚCLEO DE GESTÃO ASSISTENCIAL 40 - SANTOS/CENTRO</t>
  </si>
  <si>
    <t>NÚCLEO DE GESTÃO ASSISTENCIAL 44 - SÃO CARLOS</t>
  </si>
  <si>
    <t>NÚCLEO DE GESTÃO ASSISTENCIAL 45 - SÃO JOÃO DA BOA VISTA</t>
  </si>
  <si>
    <t>NÚCLEO DE GESTÃO ASSISTENCIAL 47 - TATUÍ</t>
  </si>
  <si>
    <t>NÚCLEO DE GESTÃO ASSISTENCIAL 50 - LAPA</t>
  </si>
  <si>
    <t>NÚCLEO DE GESTÃO ASSISTENCIAL 51 - SOROCABA</t>
  </si>
  <si>
    <t>NÚCLEO DE GESTÃO ASSISTENCIAL 55 - CENTRO</t>
  </si>
  <si>
    <t>NÚCLEO DE GESTÃO ASSISTENCIAL 57 - APARECIDA, EM SANTOS</t>
  </si>
  <si>
    <t>NÚCLEO DE GESTÃO ASSISTENCIAL 58 - CAMPINAS 1</t>
  </si>
  <si>
    <t>NÚCLEO DE GESTÃO ASSISTENCIAL 59 - RIBEIRÃO PRETO</t>
  </si>
  <si>
    <t>NÚCLEO DE GESTÃO ASSISTENCIAL 60 - SÃO JOSÉ DO RIO PRETO</t>
  </si>
  <si>
    <t>NÚCLEO DE GESTÃO ASSISTENCIAL 62 - MARIA ZÉLIA</t>
  </si>
  <si>
    <t>NÚCLEO DE GESTÃO ASSISTENCIAL 63 - VÁRZEA DO CARMO</t>
  </si>
  <si>
    <t>CENTRO DE REFERÊNCIA DA SAÚDE DA MULHER</t>
  </si>
  <si>
    <t>CENTRO DE REFERÊNCIA E TREINAMENTO - "DST/AIDS"</t>
  </si>
  <si>
    <t>UNIDADE DE GESTÃO ASSISTENCIAL I</t>
  </si>
  <si>
    <t>UNIDADE DE GESTÃO ASSISTENCIAL II</t>
  </si>
  <si>
    <t>UNIDADE DE GESTÃO ASSISTENCIAL III</t>
  </si>
  <si>
    <t>UNIDADE DE GESTÃO ASSISTENCIAL IV</t>
  </si>
  <si>
    <t>UNIDADE DE GESTÃO ASSISTENCIAL V</t>
  </si>
  <si>
    <t>SEDE, DA COORDENADORIA DE GESTÃO DE CONTRATOS DE SERVIÇOS DE SAÚDE</t>
  </si>
  <si>
    <t>GABINETE DO COORDENADOR - CGCSS</t>
  </si>
  <si>
    <t>UNIDADE EXPERIMENTAL DE SAÚDE</t>
  </si>
  <si>
    <t>NAOR - CAPITAL</t>
  </si>
  <si>
    <t>COORDENADORIA GESTAO ORCAMENTÁRIA E FINANCEIRA</t>
  </si>
  <si>
    <t>X</t>
  </si>
  <si>
    <r>
      <t>O DIRETOR ..............,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no uso da sua competência que lhe é conferida pela alínea "a", inciso I, do artigo 37 do Decreto nº 52.833, de 24 de março de 2008, expede a presente </t>
    </r>
    <r>
      <rPr>
        <b/>
        <sz val="12"/>
        <rFont val="Arial"/>
        <family val="2"/>
      </rPr>
      <t>APOSTILA</t>
    </r>
    <r>
      <rPr>
        <sz val="12"/>
        <rFont val="Arial"/>
        <family val="2"/>
      </rPr>
      <t xml:space="preserve"> para declarar que, nos termos dos artigos 28 a 31 da Lei Complementar nº 1.080, de 17 de dezembro de 2008 e do Decerto nº 54.779, de 15 de setembro de 2009 e conforme </t>
    </r>
    <r>
      <rPr>
        <b/>
        <sz val="12"/>
        <rFont val="Arial"/>
        <family val="2"/>
      </rPr>
      <t>Portaria do Coordenador</t>
    </r>
    <r>
      <rPr>
        <sz val="12"/>
        <rFont val="Arial"/>
        <family val="2"/>
      </rPr>
      <t xml:space="preserve"> de 01/11/2018 publicada no Diário Oficial do Estado de 02/11/2018, o servidor abaixo identificado foi promovido ficando com o cargo/função-atividade de que é ocupante enquadrado na seguinte conformidade: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</si>
</sst>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F800]dddd\,\ mmmm\ dd\,\ yyyy"/>
  </numFmts>
  <fonts count="6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u val="single"/>
      <sz val="10"/>
      <color indexed="2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3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6"/>
      <color indexed="12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50"/>
      <name val="Arial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10"/>
      <color rgb="FF92D050"/>
      <name val="Arial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A9A0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 vertical="distributed"/>
      <protection hidden="1"/>
    </xf>
    <xf numFmtId="1" fontId="14" fillId="0" borderId="11" xfId="0" applyNumberFormat="1" applyFont="1" applyBorder="1" applyAlignment="1" applyProtection="1">
      <alignment horizontal="center" vertical="distributed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 vertical="distributed"/>
      <protection hidden="1"/>
    </xf>
    <xf numFmtId="0" fontId="6" fillId="0" borderId="15" xfId="0" applyFont="1" applyBorder="1" applyAlignment="1" applyProtection="1">
      <alignment vertical="distributed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distributed"/>
      <protection hidden="1"/>
    </xf>
    <xf numFmtId="0" fontId="4" fillId="0" borderId="0" xfId="0" applyFont="1" applyBorder="1" applyAlignment="1" applyProtection="1">
      <alignment horizontal="left"/>
      <protection hidden="1"/>
    </xf>
    <xf numFmtId="14" fontId="15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18" xfId="0" applyFont="1" applyBorder="1" applyAlignment="1" applyProtection="1">
      <alignment vertical="distributed"/>
      <protection hidden="1"/>
    </xf>
    <xf numFmtId="0" fontId="4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 vertical="distributed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65" fillId="35" borderId="0" xfId="0" applyFont="1" applyFill="1" applyAlignment="1">
      <alignment/>
    </xf>
    <xf numFmtId="0" fontId="22" fillId="35" borderId="0" xfId="0" applyFont="1" applyFill="1" applyBorder="1" applyAlignment="1">
      <alignment wrapText="1"/>
    </xf>
    <xf numFmtId="0" fontId="65" fillId="36" borderId="0" xfId="0" applyFont="1" applyFill="1" applyAlignment="1">
      <alignment/>
    </xf>
    <xf numFmtId="1" fontId="6" fillId="37" borderId="1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1" fontId="14" fillId="0" borderId="11" xfId="0" applyNumberFormat="1" applyFont="1" applyBorder="1" applyAlignment="1" applyProtection="1">
      <alignment horizontal="center" vertical="distributed"/>
      <protection hidden="1" locked="0"/>
    </xf>
    <xf numFmtId="0" fontId="0" fillId="0" borderId="0" xfId="0" applyFont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66" fillId="38" borderId="0" xfId="0" applyFont="1" applyFill="1" applyAlignment="1">
      <alignment/>
    </xf>
    <xf numFmtId="0" fontId="67" fillId="38" borderId="0" xfId="0" applyFont="1" applyFill="1" applyBorder="1" applyAlignment="1">
      <alignment/>
    </xf>
    <xf numFmtId="0" fontId="22" fillId="38" borderId="0" xfId="0" applyFont="1" applyFill="1" applyBorder="1" applyAlignment="1">
      <alignment wrapText="1"/>
    </xf>
    <xf numFmtId="0" fontId="5" fillId="39" borderId="21" xfId="0" applyFont="1" applyFill="1" applyBorder="1" applyAlignment="1">
      <alignment/>
    </xf>
    <xf numFmtId="0" fontId="5" fillId="39" borderId="22" xfId="0" applyFont="1" applyFill="1" applyBorder="1" applyAlignment="1">
      <alignment/>
    </xf>
    <xf numFmtId="0" fontId="0" fillId="0" borderId="11" xfId="52" applyFill="1" applyBorder="1">
      <alignment/>
      <protection/>
    </xf>
    <xf numFmtId="0" fontId="0" fillId="0" borderId="11" xfId="52" applyBorder="1">
      <alignment/>
      <protection/>
    </xf>
    <xf numFmtId="0" fontId="26" fillId="0" borderId="11" xfId="0" applyFont="1" applyBorder="1" applyAlignment="1">
      <alignment/>
    </xf>
    <xf numFmtId="0" fontId="0" fillId="0" borderId="23" xfId="0" applyFill="1" applyBorder="1" applyAlignment="1">
      <alignment/>
    </xf>
    <xf numFmtId="0" fontId="6" fillId="37" borderId="10" xfId="0" applyFont="1" applyFill="1" applyBorder="1" applyAlignment="1" applyProtection="1">
      <alignment horizontal="center"/>
      <protection locked="0"/>
    </xf>
    <xf numFmtId="0" fontId="65" fillId="0" borderId="0" xfId="0" applyFont="1" applyFill="1" applyAlignment="1">
      <alignment/>
    </xf>
    <xf numFmtId="0" fontId="65" fillId="34" borderId="0" xfId="0" applyFont="1" applyFill="1" applyAlignment="1">
      <alignment/>
    </xf>
    <xf numFmtId="0" fontId="65" fillId="35" borderId="0" xfId="0" applyFont="1" applyFill="1" applyAlignment="1" applyProtection="1">
      <alignment/>
      <protection hidden="1"/>
    </xf>
    <xf numFmtId="1" fontId="65" fillId="0" borderId="0" xfId="0" applyNumberFormat="1" applyFont="1" applyFill="1" applyAlignment="1">
      <alignment horizontal="center"/>
    </xf>
    <xf numFmtId="0" fontId="27" fillId="37" borderId="11" xfId="0" applyFont="1" applyFill="1" applyBorder="1" applyAlignment="1">
      <alignment/>
    </xf>
    <xf numFmtId="0" fontId="27" fillId="37" borderId="11" xfId="0" applyFont="1" applyFill="1" applyBorder="1" applyAlignment="1">
      <alignment horizontal="center"/>
    </xf>
    <xf numFmtId="14" fontId="27" fillId="37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5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 locked="0"/>
    </xf>
    <xf numFmtId="0" fontId="5" fillId="39" borderId="21" xfId="0" applyFont="1" applyFill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68" fillId="38" borderId="24" xfId="51" applyFont="1" applyFill="1" applyBorder="1" applyAlignment="1">
      <alignment horizontal="center"/>
      <protection/>
    </xf>
    <xf numFmtId="0" fontId="68" fillId="36" borderId="0" xfId="51" applyFont="1" applyFill="1" applyAlignment="1">
      <alignment horizontal="left"/>
      <protection/>
    </xf>
    <xf numFmtId="0" fontId="68" fillId="36" borderId="0" xfId="51" applyFont="1" applyFill="1" applyBorder="1" applyAlignment="1">
      <alignment horizontal="left"/>
      <protection/>
    </xf>
    <xf numFmtId="0" fontId="68" fillId="38" borderId="0" xfId="51" applyFont="1" applyFill="1" applyAlignment="1">
      <alignment horizontal="center"/>
      <protection/>
    </xf>
    <xf numFmtId="0" fontId="68" fillId="38" borderId="0" xfId="51" applyFont="1" applyFill="1" applyBorder="1" applyAlignment="1">
      <alignment horizontal="center"/>
      <protection/>
    </xf>
    <xf numFmtId="0" fontId="0" fillId="38" borderId="0" xfId="0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center" vertical="center"/>
    </xf>
    <xf numFmtId="0" fontId="0" fillId="38" borderId="25" xfId="0" applyFill="1" applyBorder="1" applyAlignment="1">
      <alignment horizontal="center"/>
    </xf>
    <xf numFmtId="0" fontId="22" fillId="38" borderId="0" xfId="0" applyFont="1" applyFill="1" applyBorder="1" applyAlignment="1" applyProtection="1">
      <alignment horizontal="center" vertical="distributed"/>
      <protection hidden="1"/>
    </xf>
    <xf numFmtId="0" fontId="6" fillId="33" borderId="2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13" fillId="38" borderId="0" xfId="0" applyFont="1" applyFill="1" applyBorder="1" applyAlignment="1">
      <alignment horizontal="left"/>
    </xf>
    <xf numFmtId="0" fontId="6" fillId="37" borderId="26" xfId="0" applyFon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/>
      <protection locked="0"/>
    </xf>
    <xf numFmtId="0" fontId="21" fillId="33" borderId="26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0" fillId="37" borderId="26" xfId="0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6" fillId="37" borderId="27" xfId="0" applyFont="1" applyFill="1" applyBorder="1" applyAlignment="1" applyProtection="1">
      <alignment horizontal="center"/>
      <protection locked="0"/>
    </xf>
    <xf numFmtId="0" fontId="6" fillId="37" borderId="10" xfId="0" applyFont="1" applyFill="1" applyBorder="1" applyAlignment="1" applyProtection="1">
      <alignment horizontal="center"/>
      <protection locked="0"/>
    </xf>
    <xf numFmtId="0" fontId="6" fillId="38" borderId="0" xfId="0" applyFont="1" applyFill="1" applyBorder="1" applyAlignment="1">
      <alignment horizontal="center"/>
    </xf>
    <xf numFmtId="14" fontId="6" fillId="33" borderId="26" xfId="0" applyNumberFormat="1" applyFont="1" applyFill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/>
    </xf>
    <xf numFmtId="0" fontId="21" fillId="38" borderId="0" xfId="0" applyFont="1" applyFill="1" applyBorder="1" applyAlignment="1">
      <alignment horizontal="left"/>
    </xf>
    <xf numFmtId="0" fontId="0" fillId="38" borderId="0" xfId="0" applyFill="1" applyBorder="1" applyAlignment="1">
      <alignment horizontal="left" vertical="distributed"/>
    </xf>
    <xf numFmtId="0" fontId="6" fillId="38" borderId="0" xfId="0" applyFont="1" applyFill="1" applyBorder="1" applyAlignment="1">
      <alignment horizontal="justify"/>
    </xf>
    <xf numFmtId="0" fontId="6" fillId="33" borderId="26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25" fillId="35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 vertical="distributed"/>
      <protection hidden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justify"/>
      <protection locked="0"/>
    </xf>
    <xf numFmtId="0" fontId="0" fillId="0" borderId="16" xfId="0" applyBorder="1" applyAlignment="1" applyProtection="1">
      <alignment horizontal="justify"/>
      <protection locked="0"/>
    </xf>
    <xf numFmtId="0" fontId="0" fillId="0" borderId="13" xfId="0" applyBorder="1" applyAlignment="1" applyProtection="1">
      <alignment horizontal="justify"/>
      <protection locked="0"/>
    </xf>
    <xf numFmtId="0" fontId="0" fillId="0" borderId="0" xfId="0" applyBorder="1" applyAlignment="1" applyProtection="1">
      <alignment horizontal="justify"/>
      <protection locked="0"/>
    </xf>
    <xf numFmtId="0" fontId="0" fillId="0" borderId="17" xfId="0" applyBorder="1" applyAlignment="1" applyProtection="1">
      <alignment horizontal="justify"/>
      <protection locked="0"/>
    </xf>
    <xf numFmtId="0" fontId="0" fillId="0" borderId="18" xfId="0" applyBorder="1" applyAlignment="1" applyProtection="1">
      <alignment horizontal="justify"/>
      <protection locked="0"/>
    </xf>
    <xf numFmtId="0" fontId="0" fillId="0" borderId="19" xfId="0" applyBorder="1" applyAlignment="1" applyProtection="1">
      <alignment horizontal="justify"/>
      <protection locked="0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distributed"/>
      <protection hidden="1"/>
    </xf>
    <xf numFmtId="0" fontId="6" fillId="0" borderId="16" xfId="0" applyFont="1" applyBorder="1" applyAlignment="1" applyProtection="1">
      <alignment horizontal="center" vertical="distributed"/>
      <protection hidden="1"/>
    </xf>
    <xf numFmtId="14" fontId="23" fillId="0" borderId="12" xfId="0" applyNumberFormat="1" applyFont="1" applyBorder="1" applyAlignment="1" applyProtection="1">
      <alignment horizontal="center" vertical="distributed"/>
      <protection hidden="1"/>
    </xf>
    <xf numFmtId="14" fontId="23" fillId="0" borderId="30" xfId="0" applyNumberFormat="1" applyFont="1" applyBorder="1" applyAlignment="1" applyProtection="1">
      <alignment horizontal="center" vertical="distributed"/>
      <protection hidden="1"/>
    </xf>
    <xf numFmtId="0" fontId="14" fillId="0" borderId="12" xfId="0" applyFont="1" applyBorder="1" applyAlignment="1" applyProtection="1">
      <alignment horizontal="center" vertical="distributed"/>
      <protection hidden="1"/>
    </xf>
    <xf numFmtId="0" fontId="14" fillId="0" borderId="29" xfId="0" applyFont="1" applyBorder="1" applyAlignment="1" applyProtection="1">
      <alignment horizontal="center" vertical="distributed"/>
      <protection hidden="1"/>
    </xf>
    <xf numFmtId="0" fontId="14" fillId="0" borderId="30" xfId="0" applyFont="1" applyBorder="1" applyAlignment="1" applyProtection="1">
      <alignment horizontal="center" vertical="distributed"/>
      <protection hidden="1"/>
    </xf>
    <xf numFmtId="0" fontId="13" fillId="33" borderId="11" xfId="0" applyFont="1" applyFill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distributed"/>
      <protection hidden="1"/>
    </xf>
    <xf numFmtId="0" fontId="6" fillId="0" borderId="16" xfId="0" applyFont="1" applyBorder="1" applyAlignment="1" applyProtection="1">
      <alignment horizontal="left" vertical="distributed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13" fillId="33" borderId="12" xfId="0" applyFont="1" applyFill="1" applyBorder="1" applyAlignment="1" applyProtection="1">
      <alignment horizontal="center"/>
      <protection hidden="1"/>
    </xf>
    <xf numFmtId="0" fontId="13" fillId="33" borderId="29" xfId="0" applyFont="1" applyFill="1" applyBorder="1" applyAlignment="1" applyProtection="1">
      <alignment horizontal="center"/>
      <protection hidden="1"/>
    </xf>
    <xf numFmtId="0" fontId="13" fillId="33" borderId="30" xfId="0" applyFont="1" applyFill="1" applyBorder="1" applyAlignment="1" applyProtection="1">
      <alignment horizontal="center"/>
      <protection hidden="1"/>
    </xf>
    <xf numFmtId="14" fontId="23" fillId="0" borderId="29" xfId="0" applyNumberFormat="1" applyFont="1" applyBorder="1" applyAlignment="1" applyProtection="1">
      <alignment horizontal="center" vertical="distributed"/>
      <protection hidden="1"/>
    </xf>
    <xf numFmtId="0" fontId="4" fillId="0" borderId="0" xfId="0" applyFont="1" applyBorder="1" applyAlignment="1" applyProtection="1">
      <alignment horizontal="left"/>
      <protection hidden="1"/>
    </xf>
    <xf numFmtId="14" fontId="15" fillId="0" borderId="0" xfId="0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hidden="1"/>
    </xf>
    <xf numFmtId="14" fontId="14" fillId="0" borderId="12" xfId="0" applyNumberFormat="1" applyFont="1" applyBorder="1" applyAlignment="1" applyProtection="1">
      <alignment horizontal="center" vertical="distributed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29" xfId="0" applyFont="1" applyBorder="1" applyAlignment="1" applyProtection="1">
      <alignment horizontal="center" vertical="center" wrapText="1"/>
      <protection hidden="1"/>
    </xf>
    <xf numFmtId="0" fontId="14" fillId="0" borderId="30" xfId="0" applyFont="1" applyBorder="1" applyAlignment="1" applyProtection="1">
      <alignment horizontal="center" vertical="center" wrapText="1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 2" xfId="51"/>
    <cellStyle name="Normal 6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495300</xdr:colOff>
      <xdr:row>4</xdr:row>
      <xdr:rowOff>0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28</xdr:row>
      <xdr:rowOff>152400</xdr:rowOff>
    </xdr:from>
    <xdr:to>
      <xdr:col>14</xdr:col>
      <xdr:colOff>466725</xdr:colOff>
      <xdr:row>30</xdr:row>
      <xdr:rowOff>28575</xdr:rowOff>
    </xdr:to>
    <xdr:sp>
      <xdr:nvSpPr>
        <xdr:cNvPr id="2" name="Line 74"/>
        <xdr:cNvSpPr>
          <a:spLocks/>
        </xdr:cNvSpPr>
      </xdr:nvSpPr>
      <xdr:spPr>
        <a:xfrm flipH="1">
          <a:off x="8591550" y="6000750"/>
          <a:ext cx="438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85725</xdr:rowOff>
    </xdr:from>
    <xdr:to>
      <xdr:col>2</xdr:col>
      <xdr:colOff>523875</xdr:colOff>
      <xdr:row>5</xdr:row>
      <xdr:rowOff>114300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"/>
          <a:ext cx="8572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56</xdr:row>
      <xdr:rowOff>19050</xdr:rowOff>
    </xdr:from>
    <xdr:to>
      <xdr:col>3</xdr:col>
      <xdr:colOff>228600</xdr:colOff>
      <xdr:row>60</xdr:row>
      <xdr:rowOff>152400</xdr:rowOff>
    </xdr:to>
    <xdr:pic>
      <xdr:nvPicPr>
        <xdr:cNvPr id="2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14437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253"/>
  <sheetViews>
    <sheetView zoomScalePageLayoutView="0" workbookViewId="0" topLeftCell="A1">
      <selection activeCell="H1" sqref="A1:H1"/>
    </sheetView>
  </sheetViews>
  <sheetFormatPr defaultColWidth="9.140625" defaultRowHeight="12.75"/>
  <cols>
    <col min="1" max="1" width="6.00390625" style="0" bestFit="1" customWidth="1"/>
    <col min="2" max="2" width="38.28125" style="0" customWidth="1"/>
    <col min="3" max="3" width="3.7109375" style="0" customWidth="1"/>
    <col min="4" max="4" width="48.8515625" style="0" customWidth="1"/>
    <col min="5" max="5" width="7.28125" style="0" customWidth="1"/>
    <col min="6" max="6" width="52.421875" style="0" bestFit="1" customWidth="1"/>
    <col min="7" max="7" width="31.00390625" style="0" bestFit="1" customWidth="1"/>
  </cols>
  <sheetData>
    <row r="1" spans="1:9" ht="12.75">
      <c r="A1" s="3" t="s">
        <v>22</v>
      </c>
      <c r="B1" s="4" t="s">
        <v>426</v>
      </c>
      <c r="C1" s="3" t="s">
        <v>723</v>
      </c>
      <c r="D1" s="4" t="s">
        <v>63</v>
      </c>
      <c r="E1" s="3" t="s">
        <v>724</v>
      </c>
      <c r="F1" s="4" t="s">
        <v>64</v>
      </c>
      <c r="G1" s="4" t="s">
        <v>23</v>
      </c>
      <c r="H1" s="4" t="s">
        <v>720</v>
      </c>
      <c r="I1" s="4" t="s">
        <v>739</v>
      </c>
    </row>
    <row r="2" spans="1:9" ht="12.75">
      <c r="A2" s="5">
        <v>1</v>
      </c>
      <c r="B2" s="5" t="s">
        <v>427</v>
      </c>
      <c r="C2" s="5">
        <v>6</v>
      </c>
      <c r="D2" s="5" t="s">
        <v>523</v>
      </c>
      <c r="E2" s="5">
        <v>181</v>
      </c>
      <c r="F2" s="5" t="s">
        <v>524</v>
      </c>
      <c r="G2" s="5" t="s">
        <v>738</v>
      </c>
      <c r="H2" s="5">
        <v>1</v>
      </c>
      <c r="I2" s="5">
        <v>145</v>
      </c>
    </row>
    <row r="3" spans="1:9" ht="12.75">
      <c r="A3" s="5">
        <v>2</v>
      </c>
      <c r="B3" s="5" t="s">
        <v>428</v>
      </c>
      <c r="C3" s="5">
        <v>6</v>
      </c>
      <c r="D3" s="5" t="s">
        <v>523</v>
      </c>
      <c r="E3" s="5">
        <v>181</v>
      </c>
      <c r="F3" s="5" t="s">
        <v>524</v>
      </c>
      <c r="G3" s="5" t="s">
        <v>738</v>
      </c>
      <c r="H3" s="5">
        <v>1</v>
      </c>
      <c r="I3" s="5">
        <v>145</v>
      </c>
    </row>
    <row r="4" spans="1:9" ht="12.75">
      <c r="A4" s="5">
        <v>3</v>
      </c>
      <c r="B4" s="5" t="s">
        <v>429</v>
      </c>
      <c r="C4" s="5">
        <v>6</v>
      </c>
      <c r="D4" s="5" t="s">
        <v>523</v>
      </c>
      <c r="E4" s="5">
        <v>181</v>
      </c>
      <c r="F4" s="5" t="s">
        <v>524</v>
      </c>
      <c r="G4" s="5" t="s">
        <v>738</v>
      </c>
      <c r="H4" s="5">
        <v>1</v>
      </c>
      <c r="I4" s="5">
        <v>145</v>
      </c>
    </row>
    <row r="5" spans="1:9" ht="12.75">
      <c r="A5" s="5">
        <v>6</v>
      </c>
      <c r="B5" s="5" t="s">
        <v>430</v>
      </c>
      <c r="C5" s="5">
        <v>6</v>
      </c>
      <c r="D5" s="5" t="s">
        <v>523</v>
      </c>
      <c r="E5" s="5">
        <v>181</v>
      </c>
      <c r="F5" s="5" t="s">
        <v>524</v>
      </c>
      <c r="G5" s="5" t="s">
        <v>738</v>
      </c>
      <c r="H5" s="5">
        <v>1</v>
      </c>
      <c r="I5" s="5">
        <v>145</v>
      </c>
    </row>
    <row r="6" spans="1:9" ht="12.75">
      <c r="A6" s="5">
        <v>7</v>
      </c>
      <c r="B6" s="5" t="s">
        <v>431</v>
      </c>
      <c r="C6" s="5">
        <v>6</v>
      </c>
      <c r="D6" s="5" t="s">
        <v>523</v>
      </c>
      <c r="E6" s="5">
        <v>181</v>
      </c>
      <c r="F6" s="5" t="s">
        <v>524</v>
      </c>
      <c r="G6" s="5" t="s">
        <v>738</v>
      </c>
      <c r="H6" s="5">
        <v>1</v>
      </c>
      <c r="I6" s="5">
        <v>145</v>
      </c>
    </row>
    <row r="7" spans="1:9" ht="12.75">
      <c r="A7" s="5">
        <v>8</v>
      </c>
      <c r="B7" s="5" t="s">
        <v>432</v>
      </c>
      <c r="C7" s="5">
        <v>6</v>
      </c>
      <c r="D7" s="5" t="s">
        <v>523</v>
      </c>
      <c r="E7" s="5">
        <v>181</v>
      </c>
      <c r="F7" s="5" t="s">
        <v>524</v>
      </c>
      <c r="G7" s="5" t="s">
        <v>738</v>
      </c>
      <c r="H7" s="5">
        <v>1</v>
      </c>
      <c r="I7" s="5">
        <v>145</v>
      </c>
    </row>
    <row r="8" spans="1:9" ht="12.75">
      <c r="A8" s="5">
        <v>10</v>
      </c>
      <c r="B8" s="5" t="s">
        <v>433</v>
      </c>
      <c r="C8" s="5">
        <v>6</v>
      </c>
      <c r="D8" s="5" t="s">
        <v>523</v>
      </c>
      <c r="E8" s="5">
        <v>181</v>
      </c>
      <c r="F8" s="5" t="s">
        <v>524</v>
      </c>
      <c r="G8" s="5" t="s">
        <v>738</v>
      </c>
      <c r="H8" s="5">
        <v>1</v>
      </c>
      <c r="I8" s="5">
        <v>145</v>
      </c>
    </row>
    <row r="9" spans="1:9" ht="12.75">
      <c r="A9" s="5">
        <v>11</v>
      </c>
      <c r="B9" s="5" t="s">
        <v>434</v>
      </c>
      <c r="C9" s="5">
        <v>6</v>
      </c>
      <c r="D9" s="5" t="s">
        <v>523</v>
      </c>
      <c r="E9" s="5">
        <v>181</v>
      </c>
      <c r="F9" s="5" t="s">
        <v>524</v>
      </c>
      <c r="G9" s="5" t="s">
        <v>738</v>
      </c>
      <c r="H9" s="5">
        <v>1</v>
      </c>
      <c r="I9" s="5">
        <v>145</v>
      </c>
    </row>
    <row r="10" spans="1:9" ht="12.75">
      <c r="A10" s="5">
        <v>13</v>
      </c>
      <c r="B10" s="5" t="s">
        <v>435</v>
      </c>
      <c r="C10" s="5">
        <v>6</v>
      </c>
      <c r="D10" s="5" t="s">
        <v>523</v>
      </c>
      <c r="E10" s="5">
        <v>181</v>
      </c>
      <c r="F10" s="5" t="s">
        <v>524</v>
      </c>
      <c r="G10" s="5" t="s">
        <v>738</v>
      </c>
      <c r="H10" s="5">
        <v>1</v>
      </c>
      <c r="I10" s="5">
        <v>145</v>
      </c>
    </row>
    <row r="11" spans="1:9" ht="12.75">
      <c r="A11" s="5">
        <v>16</v>
      </c>
      <c r="B11" s="5" t="s">
        <v>436</v>
      </c>
      <c r="C11" s="5">
        <v>6</v>
      </c>
      <c r="D11" s="5" t="s">
        <v>523</v>
      </c>
      <c r="E11" s="5">
        <v>181</v>
      </c>
      <c r="F11" s="5" t="s">
        <v>524</v>
      </c>
      <c r="G11" s="5" t="s">
        <v>738</v>
      </c>
      <c r="H11" s="5">
        <v>1</v>
      </c>
      <c r="I11" s="5">
        <v>145</v>
      </c>
    </row>
    <row r="12" spans="1:9" ht="12.75">
      <c r="A12" s="5">
        <v>17</v>
      </c>
      <c r="B12" s="5" t="s">
        <v>437</v>
      </c>
      <c r="C12" s="5">
        <v>6</v>
      </c>
      <c r="D12" s="5" t="s">
        <v>523</v>
      </c>
      <c r="E12" s="5">
        <v>181</v>
      </c>
      <c r="F12" s="5" t="s">
        <v>524</v>
      </c>
      <c r="G12" s="5" t="s">
        <v>738</v>
      </c>
      <c r="H12" s="5">
        <v>1</v>
      </c>
      <c r="I12" s="5">
        <v>145</v>
      </c>
    </row>
    <row r="13" spans="1:9" ht="12.75">
      <c r="A13" s="5">
        <v>18</v>
      </c>
      <c r="B13" s="5" t="s">
        <v>438</v>
      </c>
      <c r="C13" s="5">
        <v>6</v>
      </c>
      <c r="D13" s="5" t="s">
        <v>523</v>
      </c>
      <c r="E13" s="5">
        <v>181</v>
      </c>
      <c r="F13" s="5" t="s">
        <v>524</v>
      </c>
      <c r="G13" s="5" t="s">
        <v>738</v>
      </c>
      <c r="H13" s="5">
        <v>1</v>
      </c>
      <c r="I13" s="5">
        <v>145</v>
      </c>
    </row>
    <row r="14" spans="1:9" ht="12.75">
      <c r="A14" s="5">
        <v>19</v>
      </c>
      <c r="B14" s="5" t="s">
        <v>439</v>
      </c>
      <c r="C14" s="5">
        <v>6</v>
      </c>
      <c r="D14" s="5" t="s">
        <v>523</v>
      </c>
      <c r="E14" s="5">
        <v>181</v>
      </c>
      <c r="F14" s="5" t="s">
        <v>524</v>
      </c>
      <c r="G14" s="5" t="s">
        <v>738</v>
      </c>
      <c r="H14" s="5">
        <v>1</v>
      </c>
      <c r="I14" s="5">
        <v>145</v>
      </c>
    </row>
    <row r="15" spans="1:9" ht="12.75">
      <c r="A15" s="5">
        <v>20</v>
      </c>
      <c r="B15" s="5" t="s">
        <v>440</v>
      </c>
      <c r="C15" s="5">
        <v>6</v>
      </c>
      <c r="D15" s="5" t="s">
        <v>523</v>
      </c>
      <c r="E15" s="5">
        <v>181</v>
      </c>
      <c r="F15" s="5" t="s">
        <v>524</v>
      </c>
      <c r="G15" s="5" t="s">
        <v>738</v>
      </c>
      <c r="H15" s="5">
        <v>1</v>
      </c>
      <c r="I15" s="5">
        <v>145</v>
      </c>
    </row>
    <row r="16" spans="1:9" ht="12.75">
      <c r="A16" s="5">
        <v>22</v>
      </c>
      <c r="B16" s="5" t="s">
        <v>441</v>
      </c>
      <c r="C16" s="5">
        <v>6</v>
      </c>
      <c r="D16" s="5" t="s">
        <v>523</v>
      </c>
      <c r="E16" s="5">
        <v>181</v>
      </c>
      <c r="F16" s="5" t="s">
        <v>524</v>
      </c>
      <c r="G16" s="5" t="s">
        <v>738</v>
      </c>
      <c r="H16" s="5">
        <v>1</v>
      </c>
      <c r="I16" s="5">
        <v>145</v>
      </c>
    </row>
    <row r="17" spans="1:9" ht="12.75">
      <c r="A17" s="5">
        <v>24</v>
      </c>
      <c r="B17" s="5" t="s">
        <v>442</v>
      </c>
      <c r="C17" s="5">
        <v>6</v>
      </c>
      <c r="D17" s="5" t="s">
        <v>523</v>
      </c>
      <c r="E17" s="5">
        <v>181</v>
      </c>
      <c r="F17" s="5" t="s">
        <v>524</v>
      </c>
      <c r="G17" s="5" t="s">
        <v>738</v>
      </c>
      <c r="H17" s="5">
        <v>1</v>
      </c>
      <c r="I17" s="5">
        <v>145</v>
      </c>
    </row>
    <row r="18" spans="1:9" ht="12.75">
      <c r="A18" s="5">
        <v>25</v>
      </c>
      <c r="B18" s="5" t="s">
        <v>443</v>
      </c>
      <c r="C18" s="5">
        <v>6</v>
      </c>
      <c r="D18" s="5" t="s">
        <v>523</v>
      </c>
      <c r="E18" s="5">
        <v>181</v>
      </c>
      <c r="F18" s="5" t="s">
        <v>524</v>
      </c>
      <c r="G18" s="5" t="s">
        <v>738</v>
      </c>
      <c r="H18" s="5">
        <v>1</v>
      </c>
      <c r="I18" s="5">
        <v>145</v>
      </c>
    </row>
    <row r="19" spans="1:9" ht="12.75">
      <c r="A19" s="5">
        <v>26</v>
      </c>
      <c r="B19" s="5" t="s">
        <v>444</v>
      </c>
      <c r="C19" s="5">
        <v>6</v>
      </c>
      <c r="D19" s="5" t="s">
        <v>523</v>
      </c>
      <c r="E19" s="5">
        <v>181</v>
      </c>
      <c r="F19" s="5" t="s">
        <v>524</v>
      </c>
      <c r="G19" s="5" t="s">
        <v>738</v>
      </c>
      <c r="H19" s="5">
        <v>1</v>
      </c>
      <c r="I19" s="5">
        <v>145</v>
      </c>
    </row>
    <row r="20" spans="1:9" ht="12.75">
      <c r="A20" s="5">
        <v>29</v>
      </c>
      <c r="B20" s="5" t="s">
        <v>445</v>
      </c>
      <c r="C20" s="5">
        <v>6</v>
      </c>
      <c r="D20" s="5" t="s">
        <v>523</v>
      </c>
      <c r="E20" s="5">
        <v>181</v>
      </c>
      <c r="F20" s="5" t="s">
        <v>524</v>
      </c>
      <c r="G20" s="5" t="s">
        <v>738</v>
      </c>
      <c r="H20" s="5">
        <v>1</v>
      </c>
      <c r="I20" s="5">
        <v>145</v>
      </c>
    </row>
    <row r="21" spans="1:9" ht="12.75">
      <c r="A21" s="5">
        <v>30</v>
      </c>
      <c r="B21" s="5" t="s">
        <v>446</v>
      </c>
      <c r="C21" s="5">
        <v>6</v>
      </c>
      <c r="D21" s="5" t="s">
        <v>523</v>
      </c>
      <c r="E21" s="5">
        <v>181</v>
      </c>
      <c r="F21" s="5" t="s">
        <v>524</v>
      </c>
      <c r="G21" s="5" t="s">
        <v>738</v>
      </c>
      <c r="H21" s="5">
        <v>1</v>
      </c>
      <c r="I21" s="5">
        <v>145</v>
      </c>
    </row>
    <row r="22" spans="1:9" ht="12.75">
      <c r="A22" s="5">
        <v>31</v>
      </c>
      <c r="B22" s="5" t="s">
        <v>447</v>
      </c>
      <c r="C22" s="5">
        <v>6</v>
      </c>
      <c r="D22" s="5" t="s">
        <v>523</v>
      </c>
      <c r="E22" s="5">
        <v>181</v>
      </c>
      <c r="F22" s="5" t="s">
        <v>524</v>
      </c>
      <c r="G22" s="5" t="s">
        <v>738</v>
      </c>
      <c r="H22" s="5">
        <v>1</v>
      </c>
      <c r="I22" s="5">
        <v>145</v>
      </c>
    </row>
    <row r="23" spans="1:9" ht="12.75">
      <c r="A23" s="5">
        <v>32</v>
      </c>
      <c r="B23" s="5" t="s">
        <v>448</v>
      </c>
      <c r="C23" s="5">
        <v>6</v>
      </c>
      <c r="D23" s="5" t="s">
        <v>523</v>
      </c>
      <c r="E23" s="5">
        <v>181</v>
      </c>
      <c r="F23" s="5" t="s">
        <v>524</v>
      </c>
      <c r="G23" s="5" t="s">
        <v>738</v>
      </c>
      <c r="H23" s="5">
        <v>1</v>
      </c>
      <c r="I23" s="5">
        <v>145</v>
      </c>
    </row>
    <row r="24" spans="1:9" ht="12.75">
      <c r="A24" s="5">
        <v>651</v>
      </c>
      <c r="B24" s="5" t="s">
        <v>449</v>
      </c>
      <c r="C24" s="5">
        <v>6</v>
      </c>
      <c r="D24" s="5" t="s">
        <v>523</v>
      </c>
      <c r="E24" s="5">
        <v>181</v>
      </c>
      <c r="F24" s="5" t="s">
        <v>524</v>
      </c>
      <c r="G24" s="5" t="s">
        <v>738</v>
      </c>
      <c r="H24" s="5">
        <v>1</v>
      </c>
      <c r="I24" s="5">
        <v>145</v>
      </c>
    </row>
    <row r="25" spans="1:9" ht="12.75">
      <c r="A25" s="5">
        <v>652</v>
      </c>
      <c r="B25" s="5" t="s">
        <v>450</v>
      </c>
      <c r="C25" s="5">
        <v>6</v>
      </c>
      <c r="D25" s="5" t="s">
        <v>523</v>
      </c>
      <c r="E25" s="5">
        <v>181</v>
      </c>
      <c r="F25" s="5" t="s">
        <v>524</v>
      </c>
      <c r="G25" s="5" t="s">
        <v>738</v>
      </c>
      <c r="H25" s="5">
        <v>1</v>
      </c>
      <c r="I25" s="5">
        <v>145</v>
      </c>
    </row>
    <row r="26" spans="1:9" ht="12.75">
      <c r="A26" s="5">
        <v>852</v>
      </c>
      <c r="B26" s="5" t="s">
        <v>729</v>
      </c>
      <c r="C26" s="5">
        <v>6</v>
      </c>
      <c r="D26" s="5" t="s">
        <v>523</v>
      </c>
      <c r="E26" s="5">
        <v>121</v>
      </c>
      <c r="F26" s="5" t="s">
        <v>729</v>
      </c>
      <c r="G26" s="5" t="s">
        <v>451</v>
      </c>
      <c r="H26" s="5">
        <v>12</v>
      </c>
      <c r="I26" s="5">
        <v>189</v>
      </c>
    </row>
    <row r="27" spans="1:9" ht="12.75">
      <c r="A27" s="5">
        <v>976</v>
      </c>
      <c r="B27" s="5" t="s">
        <v>1038</v>
      </c>
      <c r="C27" s="5">
        <v>6</v>
      </c>
      <c r="D27" s="5" t="s">
        <v>523</v>
      </c>
      <c r="E27" s="5">
        <v>30</v>
      </c>
      <c r="F27" s="5" t="s">
        <v>1038</v>
      </c>
      <c r="G27" s="5" t="s">
        <v>452</v>
      </c>
      <c r="H27" s="5">
        <v>1</v>
      </c>
      <c r="I27" s="5">
        <v>142</v>
      </c>
    </row>
    <row r="28" spans="1:9" ht="12.75">
      <c r="A28" s="5">
        <v>1289</v>
      </c>
      <c r="B28" s="5" t="s">
        <v>1039</v>
      </c>
      <c r="C28" s="5">
        <v>6</v>
      </c>
      <c r="D28" s="5" t="s">
        <v>523</v>
      </c>
      <c r="E28" s="5">
        <v>184</v>
      </c>
      <c r="F28" s="5" t="s">
        <v>1039</v>
      </c>
      <c r="G28" s="5" t="s">
        <v>453</v>
      </c>
      <c r="H28" s="5">
        <v>1</v>
      </c>
      <c r="I28" s="5">
        <v>142</v>
      </c>
    </row>
    <row r="29" spans="1:9" ht="12.75">
      <c r="A29" s="5">
        <v>2544</v>
      </c>
      <c r="B29" s="5" t="s">
        <v>1040</v>
      </c>
      <c r="C29" s="5">
        <v>6</v>
      </c>
      <c r="D29" s="5" t="s">
        <v>523</v>
      </c>
      <c r="E29" s="5">
        <v>31</v>
      </c>
      <c r="F29" s="5" t="s">
        <v>1040</v>
      </c>
      <c r="G29" s="5" t="s">
        <v>454</v>
      </c>
      <c r="H29" s="5">
        <v>1</v>
      </c>
      <c r="I29" s="5">
        <v>144</v>
      </c>
    </row>
    <row r="30" spans="1:9" ht="12.75">
      <c r="A30" s="5">
        <v>2595</v>
      </c>
      <c r="B30" s="5" t="s">
        <v>1041</v>
      </c>
      <c r="C30" s="5">
        <v>2</v>
      </c>
      <c r="D30" s="5" t="s">
        <v>10</v>
      </c>
      <c r="E30" s="5">
        <v>191</v>
      </c>
      <c r="F30" s="5" t="s">
        <v>1042</v>
      </c>
      <c r="G30" s="5" t="s">
        <v>738</v>
      </c>
      <c r="H30" s="5">
        <v>1</v>
      </c>
      <c r="I30" s="5">
        <v>145</v>
      </c>
    </row>
    <row r="31" spans="1:9" ht="12.75">
      <c r="A31" s="5">
        <v>2606</v>
      </c>
      <c r="B31" s="5" t="s">
        <v>1043</v>
      </c>
      <c r="C31" s="5">
        <v>2</v>
      </c>
      <c r="D31" s="5" t="s">
        <v>10</v>
      </c>
      <c r="E31" s="5">
        <v>191</v>
      </c>
      <c r="F31" s="5" t="s">
        <v>1042</v>
      </c>
      <c r="G31" s="5" t="s">
        <v>738</v>
      </c>
      <c r="H31" s="5">
        <v>1</v>
      </c>
      <c r="I31" s="5">
        <v>145</v>
      </c>
    </row>
    <row r="32" spans="1:9" ht="12.75">
      <c r="A32" s="5">
        <v>2628</v>
      </c>
      <c r="B32" s="5" t="s">
        <v>1044</v>
      </c>
      <c r="C32" s="5">
        <v>2</v>
      </c>
      <c r="D32" s="5" t="s">
        <v>10</v>
      </c>
      <c r="E32" s="5">
        <v>191</v>
      </c>
      <c r="F32" s="5" t="s">
        <v>1042</v>
      </c>
      <c r="G32" s="5" t="s">
        <v>738</v>
      </c>
      <c r="H32" s="5">
        <v>1</v>
      </c>
      <c r="I32" s="5">
        <v>145</v>
      </c>
    </row>
    <row r="33" spans="1:9" ht="12.75">
      <c r="A33" s="5">
        <v>2639</v>
      </c>
      <c r="B33" s="5" t="s">
        <v>1045</v>
      </c>
      <c r="C33" s="5">
        <v>2</v>
      </c>
      <c r="D33" s="5" t="s">
        <v>10</v>
      </c>
      <c r="E33" s="5">
        <v>191</v>
      </c>
      <c r="F33" s="5" t="s">
        <v>1042</v>
      </c>
      <c r="G33" s="5" t="s">
        <v>738</v>
      </c>
      <c r="H33" s="5">
        <v>1</v>
      </c>
      <c r="I33" s="5">
        <v>145</v>
      </c>
    </row>
    <row r="34" spans="1:9" ht="12.75">
      <c r="A34" s="5">
        <v>2650</v>
      </c>
      <c r="B34" s="5" t="s">
        <v>1046</v>
      </c>
      <c r="C34" s="5">
        <v>2</v>
      </c>
      <c r="D34" s="5" t="s">
        <v>10</v>
      </c>
      <c r="E34" s="5">
        <v>191</v>
      </c>
      <c r="F34" s="5" t="s">
        <v>1042</v>
      </c>
      <c r="G34" s="5" t="s">
        <v>738</v>
      </c>
      <c r="H34" s="5">
        <v>1</v>
      </c>
      <c r="I34" s="5">
        <v>145</v>
      </c>
    </row>
    <row r="35" spans="1:9" ht="12.75">
      <c r="A35" s="5">
        <v>2661</v>
      </c>
      <c r="B35" s="5" t="s">
        <v>1047</v>
      </c>
      <c r="C35" s="5">
        <v>2</v>
      </c>
      <c r="D35" s="5" t="s">
        <v>10</v>
      </c>
      <c r="E35" s="5">
        <v>191</v>
      </c>
      <c r="F35" s="5" t="s">
        <v>1042</v>
      </c>
      <c r="G35" s="5" t="s">
        <v>738</v>
      </c>
      <c r="H35" s="5">
        <v>1</v>
      </c>
      <c r="I35" s="5">
        <v>145</v>
      </c>
    </row>
    <row r="36" spans="1:9" ht="12.75">
      <c r="A36" s="5">
        <v>2672</v>
      </c>
      <c r="B36" s="5" t="s">
        <v>1048</v>
      </c>
      <c r="C36" s="5">
        <v>2</v>
      </c>
      <c r="D36" s="5" t="s">
        <v>10</v>
      </c>
      <c r="E36" s="5">
        <v>191</v>
      </c>
      <c r="F36" s="5" t="s">
        <v>1042</v>
      </c>
      <c r="G36" s="5" t="s">
        <v>738</v>
      </c>
      <c r="H36" s="5">
        <v>1</v>
      </c>
      <c r="I36" s="5">
        <v>145</v>
      </c>
    </row>
    <row r="37" spans="1:9" ht="12.75">
      <c r="A37" s="5">
        <v>2683</v>
      </c>
      <c r="B37" s="5" t="s">
        <v>1049</v>
      </c>
      <c r="C37" s="5">
        <v>2</v>
      </c>
      <c r="D37" s="5" t="s">
        <v>10</v>
      </c>
      <c r="E37" s="5">
        <v>191</v>
      </c>
      <c r="F37" s="5" t="s">
        <v>1042</v>
      </c>
      <c r="G37" s="5" t="s">
        <v>738</v>
      </c>
      <c r="H37" s="5">
        <v>1</v>
      </c>
      <c r="I37" s="5">
        <v>145</v>
      </c>
    </row>
    <row r="38" spans="1:9" ht="12.75">
      <c r="A38" s="5">
        <v>2694</v>
      </c>
      <c r="B38" s="5" t="s">
        <v>1050</v>
      </c>
      <c r="C38" s="5">
        <v>2</v>
      </c>
      <c r="D38" s="5" t="s">
        <v>10</v>
      </c>
      <c r="E38" s="5">
        <v>191</v>
      </c>
      <c r="F38" s="5" t="s">
        <v>1042</v>
      </c>
      <c r="G38" s="5" t="s">
        <v>738</v>
      </c>
      <c r="H38" s="5">
        <v>1</v>
      </c>
      <c r="I38" s="5">
        <v>145</v>
      </c>
    </row>
    <row r="39" spans="1:9" ht="12.75">
      <c r="A39" s="5">
        <v>2705</v>
      </c>
      <c r="B39" s="5" t="s">
        <v>1051</v>
      </c>
      <c r="C39" s="5">
        <v>2</v>
      </c>
      <c r="D39" s="5" t="s">
        <v>10</v>
      </c>
      <c r="E39" s="5">
        <v>191</v>
      </c>
      <c r="F39" s="5" t="s">
        <v>1042</v>
      </c>
      <c r="G39" s="5" t="s">
        <v>738</v>
      </c>
      <c r="H39" s="5">
        <v>1</v>
      </c>
      <c r="I39" s="5">
        <v>145</v>
      </c>
    </row>
    <row r="40" spans="1:9" ht="12.75">
      <c r="A40" s="5">
        <v>2727</v>
      </c>
      <c r="B40" s="5" t="s">
        <v>1052</v>
      </c>
      <c r="C40" s="5">
        <v>2</v>
      </c>
      <c r="D40" s="5" t="s">
        <v>10</v>
      </c>
      <c r="E40" s="5">
        <v>191</v>
      </c>
      <c r="F40" s="5" t="s">
        <v>1042</v>
      </c>
      <c r="G40" s="5" t="s">
        <v>738</v>
      </c>
      <c r="H40" s="5">
        <v>1</v>
      </c>
      <c r="I40" s="5">
        <v>145</v>
      </c>
    </row>
    <row r="41" spans="1:9" ht="12.75">
      <c r="A41" s="5">
        <v>2738</v>
      </c>
      <c r="B41" s="5" t="s">
        <v>1053</v>
      </c>
      <c r="C41" s="5">
        <v>2</v>
      </c>
      <c r="D41" s="5" t="s">
        <v>10</v>
      </c>
      <c r="E41" s="5">
        <v>191</v>
      </c>
      <c r="F41" s="5" t="s">
        <v>1042</v>
      </c>
      <c r="G41" s="5" t="s">
        <v>738</v>
      </c>
      <c r="H41" s="5">
        <v>1</v>
      </c>
      <c r="I41" s="5">
        <v>145</v>
      </c>
    </row>
    <row r="42" spans="1:9" ht="12.75">
      <c r="A42" s="5">
        <v>2749</v>
      </c>
      <c r="B42" s="5" t="s">
        <v>1054</v>
      </c>
      <c r="C42" s="5">
        <v>2</v>
      </c>
      <c r="D42" s="5" t="s">
        <v>10</v>
      </c>
      <c r="E42" s="5">
        <v>191</v>
      </c>
      <c r="F42" s="5" t="s">
        <v>1042</v>
      </c>
      <c r="G42" s="5" t="s">
        <v>738</v>
      </c>
      <c r="H42" s="5">
        <v>1</v>
      </c>
      <c r="I42" s="5">
        <v>145</v>
      </c>
    </row>
    <row r="43" spans="1:9" ht="12.75">
      <c r="A43" s="5">
        <v>2760</v>
      </c>
      <c r="B43" s="5" t="s">
        <v>1055</v>
      </c>
      <c r="C43" s="5">
        <v>2</v>
      </c>
      <c r="D43" s="5" t="s">
        <v>10</v>
      </c>
      <c r="E43" s="5">
        <v>191</v>
      </c>
      <c r="F43" s="5" t="s">
        <v>1042</v>
      </c>
      <c r="G43" s="5" t="s">
        <v>738</v>
      </c>
      <c r="H43" s="5">
        <v>1</v>
      </c>
      <c r="I43" s="5">
        <v>145</v>
      </c>
    </row>
    <row r="44" spans="1:9" ht="12.75">
      <c r="A44" s="5">
        <v>2771</v>
      </c>
      <c r="B44" s="5" t="s">
        <v>1056</v>
      </c>
      <c r="C44" s="5">
        <v>2</v>
      </c>
      <c r="D44" s="5" t="s">
        <v>10</v>
      </c>
      <c r="E44" s="5">
        <v>191</v>
      </c>
      <c r="F44" s="5" t="s">
        <v>1042</v>
      </c>
      <c r="G44" s="5" t="s">
        <v>738</v>
      </c>
      <c r="H44" s="5">
        <v>1</v>
      </c>
      <c r="I44" s="5">
        <v>145</v>
      </c>
    </row>
    <row r="45" spans="1:9" ht="12.75">
      <c r="A45" s="5">
        <v>2782</v>
      </c>
      <c r="B45" s="5" t="s">
        <v>1057</v>
      </c>
      <c r="C45" s="5">
        <v>2</v>
      </c>
      <c r="D45" s="5" t="s">
        <v>10</v>
      </c>
      <c r="E45" s="5">
        <v>191</v>
      </c>
      <c r="F45" s="5" t="s">
        <v>1042</v>
      </c>
      <c r="G45" s="5" t="s">
        <v>738</v>
      </c>
      <c r="H45" s="5">
        <v>1</v>
      </c>
      <c r="I45" s="5">
        <v>145</v>
      </c>
    </row>
    <row r="46" spans="1:9" ht="12.75">
      <c r="A46" s="5">
        <v>2793</v>
      </c>
      <c r="B46" s="5" t="s">
        <v>1058</v>
      </c>
      <c r="C46" s="5">
        <v>2</v>
      </c>
      <c r="D46" s="5" t="s">
        <v>10</v>
      </c>
      <c r="E46" s="5">
        <v>191</v>
      </c>
      <c r="F46" s="5" t="s">
        <v>1042</v>
      </c>
      <c r="G46" s="5" t="s">
        <v>738</v>
      </c>
      <c r="H46" s="5">
        <v>1</v>
      </c>
      <c r="I46" s="5">
        <v>145</v>
      </c>
    </row>
    <row r="47" spans="1:9" ht="12.75">
      <c r="A47" s="5">
        <v>2804</v>
      </c>
      <c r="B47" s="5" t="s">
        <v>1059</v>
      </c>
      <c r="C47" s="5">
        <v>2</v>
      </c>
      <c r="D47" s="5" t="s">
        <v>10</v>
      </c>
      <c r="E47" s="5">
        <v>191</v>
      </c>
      <c r="F47" s="5" t="s">
        <v>1042</v>
      </c>
      <c r="G47" s="5" t="s">
        <v>738</v>
      </c>
      <c r="H47" s="5">
        <v>1</v>
      </c>
      <c r="I47" s="5">
        <v>145</v>
      </c>
    </row>
    <row r="48" spans="1:9" ht="12.75">
      <c r="A48" s="5">
        <v>2815</v>
      </c>
      <c r="B48" s="5" t="s">
        <v>1060</v>
      </c>
      <c r="C48" s="5">
        <v>2</v>
      </c>
      <c r="D48" s="5" t="s">
        <v>10</v>
      </c>
      <c r="E48" s="5">
        <v>191</v>
      </c>
      <c r="F48" s="5" t="s">
        <v>1042</v>
      </c>
      <c r="G48" s="5" t="s">
        <v>738</v>
      </c>
      <c r="H48" s="5">
        <v>1</v>
      </c>
      <c r="I48" s="5">
        <v>145</v>
      </c>
    </row>
    <row r="49" spans="1:9" ht="12.75">
      <c r="A49" s="5">
        <v>2826</v>
      </c>
      <c r="B49" s="5" t="s">
        <v>1061</v>
      </c>
      <c r="C49" s="5">
        <v>2</v>
      </c>
      <c r="D49" s="5" t="s">
        <v>10</v>
      </c>
      <c r="E49" s="5">
        <v>191</v>
      </c>
      <c r="F49" s="5" t="s">
        <v>1042</v>
      </c>
      <c r="G49" s="5" t="s">
        <v>453</v>
      </c>
      <c r="H49" s="5">
        <v>1</v>
      </c>
      <c r="I49" s="5">
        <v>142</v>
      </c>
    </row>
    <row r="50" spans="1:9" ht="12.75">
      <c r="A50" s="5">
        <v>2837</v>
      </c>
      <c r="B50" s="5" t="s">
        <v>1062</v>
      </c>
      <c r="C50" s="5">
        <v>2</v>
      </c>
      <c r="D50" s="5" t="s">
        <v>10</v>
      </c>
      <c r="E50" s="5">
        <v>191</v>
      </c>
      <c r="F50" s="5" t="s">
        <v>1042</v>
      </c>
      <c r="G50" s="5" t="s">
        <v>453</v>
      </c>
      <c r="H50" s="5">
        <v>1</v>
      </c>
      <c r="I50" s="5">
        <v>142</v>
      </c>
    </row>
    <row r="51" spans="1:9" ht="12.75">
      <c r="A51" s="5">
        <v>2848</v>
      </c>
      <c r="B51" s="5" t="s">
        <v>1063</v>
      </c>
      <c r="C51" s="5">
        <v>2</v>
      </c>
      <c r="D51" s="5" t="s">
        <v>10</v>
      </c>
      <c r="E51" s="5">
        <v>191</v>
      </c>
      <c r="F51" s="5" t="s">
        <v>1042</v>
      </c>
      <c r="G51" s="5" t="s">
        <v>0</v>
      </c>
      <c r="H51" s="5">
        <v>1</v>
      </c>
      <c r="I51" s="5">
        <v>142</v>
      </c>
    </row>
    <row r="52" spans="1:9" ht="12.75">
      <c r="A52" s="5">
        <v>3227</v>
      </c>
      <c r="B52" s="5" t="s">
        <v>1064</v>
      </c>
      <c r="C52" s="5">
        <v>2</v>
      </c>
      <c r="D52" s="5" t="s">
        <v>10</v>
      </c>
      <c r="E52" s="5">
        <v>6</v>
      </c>
      <c r="F52" s="5" t="s">
        <v>1065</v>
      </c>
      <c r="G52" s="5" t="s">
        <v>2</v>
      </c>
      <c r="H52" s="5">
        <v>8</v>
      </c>
      <c r="I52" s="5">
        <v>209</v>
      </c>
    </row>
    <row r="53" spans="1:9" ht="12.75">
      <c r="A53" s="5">
        <v>3245</v>
      </c>
      <c r="B53" s="5" t="s">
        <v>1066</v>
      </c>
      <c r="C53" s="5">
        <v>2</v>
      </c>
      <c r="D53" s="5" t="s">
        <v>10</v>
      </c>
      <c r="E53" s="5">
        <v>6</v>
      </c>
      <c r="F53" s="5" t="s">
        <v>1065</v>
      </c>
      <c r="G53" s="5" t="s">
        <v>3</v>
      </c>
      <c r="H53" s="5">
        <v>8</v>
      </c>
      <c r="I53" s="5">
        <v>401</v>
      </c>
    </row>
    <row r="54" spans="1:9" ht="12.75">
      <c r="A54" s="5">
        <v>3263</v>
      </c>
      <c r="B54" s="5" t="s">
        <v>1067</v>
      </c>
      <c r="C54" s="5">
        <v>2</v>
      </c>
      <c r="D54" s="5" t="s">
        <v>10</v>
      </c>
      <c r="E54" s="5">
        <v>22</v>
      </c>
      <c r="F54" s="5" t="s">
        <v>1068</v>
      </c>
      <c r="G54" s="5" t="s">
        <v>4</v>
      </c>
      <c r="H54" s="5">
        <v>14</v>
      </c>
      <c r="I54" s="5">
        <v>181</v>
      </c>
    </row>
    <row r="55" spans="1:9" ht="12.75">
      <c r="A55" s="5">
        <v>3281</v>
      </c>
      <c r="B55" s="5" t="s">
        <v>1069</v>
      </c>
      <c r="C55" s="5">
        <v>2</v>
      </c>
      <c r="D55" s="5" t="s">
        <v>10</v>
      </c>
      <c r="E55" s="5">
        <v>32</v>
      </c>
      <c r="F55" s="5" t="s">
        <v>1070</v>
      </c>
      <c r="G55" s="5" t="s">
        <v>5</v>
      </c>
      <c r="H55" s="5">
        <v>6</v>
      </c>
      <c r="I55" s="5">
        <v>603</v>
      </c>
    </row>
    <row r="56" spans="1:9" ht="12.75">
      <c r="A56" s="5">
        <v>3299</v>
      </c>
      <c r="B56" s="5" t="s">
        <v>1071</v>
      </c>
      <c r="C56" s="5">
        <v>2</v>
      </c>
      <c r="D56" s="5" t="s">
        <v>10</v>
      </c>
      <c r="E56" s="5">
        <v>30</v>
      </c>
      <c r="F56" s="5" t="s">
        <v>1072</v>
      </c>
      <c r="G56" s="5" t="s">
        <v>6</v>
      </c>
      <c r="H56" s="5">
        <v>6</v>
      </c>
      <c r="I56" s="5">
        <v>603</v>
      </c>
    </row>
    <row r="57" spans="1:9" ht="12.75">
      <c r="A57" s="5">
        <v>3308</v>
      </c>
      <c r="B57" s="5" t="s">
        <v>1073</v>
      </c>
      <c r="C57" s="5">
        <v>2</v>
      </c>
      <c r="D57" s="5" t="s">
        <v>10</v>
      </c>
      <c r="E57" s="5">
        <v>30</v>
      </c>
      <c r="F57" s="5" t="s">
        <v>1072</v>
      </c>
      <c r="G57" s="5" t="s">
        <v>7</v>
      </c>
      <c r="H57" s="5">
        <v>6</v>
      </c>
      <c r="I57" s="5">
        <v>603</v>
      </c>
    </row>
    <row r="58" spans="1:9" ht="12.75">
      <c r="A58" s="5">
        <v>3317</v>
      </c>
      <c r="B58" s="5" t="s">
        <v>1074</v>
      </c>
      <c r="C58" s="5">
        <v>2</v>
      </c>
      <c r="D58" s="5" t="s">
        <v>10</v>
      </c>
      <c r="E58" s="5">
        <v>31</v>
      </c>
      <c r="F58" s="5" t="s">
        <v>1075</v>
      </c>
      <c r="G58" s="5" t="s">
        <v>8</v>
      </c>
      <c r="H58" s="5">
        <v>6</v>
      </c>
      <c r="I58" s="5">
        <v>603</v>
      </c>
    </row>
    <row r="59" spans="1:9" ht="12.75">
      <c r="A59" s="5">
        <v>3326</v>
      </c>
      <c r="B59" s="5" t="s">
        <v>1076</v>
      </c>
      <c r="C59" s="5">
        <v>2</v>
      </c>
      <c r="D59" s="5" t="s">
        <v>10</v>
      </c>
      <c r="E59" s="5">
        <v>34</v>
      </c>
      <c r="F59" s="5" t="s">
        <v>1077</v>
      </c>
      <c r="G59" s="5" t="s">
        <v>9</v>
      </c>
      <c r="H59" s="5">
        <v>4</v>
      </c>
      <c r="I59" s="5">
        <v>688</v>
      </c>
    </row>
    <row r="60" spans="1:9" ht="12.75">
      <c r="A60" s="5">
        <v>3344</v>
      </c>
      <c r="B60" s="5" t="s">
        <v>1078</v>
      </c>
      <c r="C60" s="5">
        <v>2</v>
      </c>
      <c r="D60" s="5" t="s">
        <v>10</v>
      </c>
      <c r="E60" s="5">
        <v>37</v>
      </c>
      <c r="F60" s="5" t="s">
        <v>1079</v>
      </c>
      <c r="G60" s="5" t="s">
        <v>423</v>
      </c>
      <c r="H60" s="5">
        <v>3</v>
      </c>
      <c r="I60" s="5">
        <v>633</v>
      </c>
    </row>
    <row r="61" spans="1:9" ht="12.75">
      <c r="A61" s="5">
        <v>3508</v>
      </c>
      <c r="B61" s="5" t="s">
        <v>1080</v>
      </c>
      <c r="C61" s="5">
        <v>2</v>
      </c>
      <c r="D61" s="5" t="s">
        <v>10</v>
      </c>
      <c r="E61" s="5">
        <v>6</v>
      </c>
      <c r="F61" s="5" t="s">
        <v>1065</v>
      </c>
      <c r="G61" s="5" t="s">
        <v>3</v>
      </c>
      <c r="H61" s="5">
        <v>8</v>
      </c>
      <c r="I61" s="5">
        <v>401</v>
      </c>
    </row>
    <row r="62" spans="1:9" ht="12.75">
      <c r="A62" s="5">
        <v>3512</v>
      </c>
      <c r="B62" s="5" t="s">
        <v>1081</v>
      </c>
      <c r="C62" s="5">
        <v>2</v>
      </c>
      <c r="D62" s="5" t="s">
        <v>10</v>
      </c>
      <c r="E62" s="5">
        <v>23</v>
      </c>
      <c r="F62" s="5" t="s">
        <v>1082</v>
      </c>
      <c r="G62" s="5" t="s">
        <v>424</v>
      </c>
      <c r="H62" s="5">
        <v>7</v>
      </c>
      <c r="I62" s="5">
        <v>204</v>
      </c>
    </row>
    <row r="63" spans="1:9" ht="12.75">
      <c r="A63" s="5">
        <v>3528</v>
      </c>
      <c r="B63" s="5" t="s">
        <v>1083</v>
      </c>
      <c r="C63" s="5">
        <v>2</v>
      </c>
      <c r="D63" s="5" t="s">
        <v>10</v>
      </c>
      <c r="E63" s="5">
        <v>191</v>
      </c>
      <c r="F63" s="5" t="s">
        <v>1042</v>
      </c>
      <c r="G63" s="5" t="s">
        <v>738</v>
      </c>
      <c r="H63" s="5">
        <v>1</v>
      </c>
      <c r="I63" s="5">
        <v>145</v>
      </c>
    </row>
    <row r="64" spans="1:9" ht="12.75">
      <c r="A64" s="5">
        <v>3542</v>
      </c>
      <c r="B64" s="5" t="s">
        <v>1084</v>
      </c>
      <c r="C64" s="5">
        <v>2</v>
      </c>
      <c r="D64" s="5" t="s">
        <v>10</v>
      </c>
      <c r="E64" s="5">
        <v>191</v>
      </c>
      <c r="F64" s="5" t="s">
        <v>1042</v>
      </c>
      <c r="G64" s="5" t="s">
        <v>738</v>
      </c>
      <c r="H64" s="5">
        <v>1</v>
      </c>
      <c r="I64" s="5">
        <v>145</v>
      </c>
    </row>
    <row r="65" spans="1:9" ht="12.75">
      <c r="A65" s="5">
        <v>3556</v>
      </c>
      <c r="B65" s="5" t="s">
        <v>1085</v>
      </c>
      <c r="C65" s="5">
        <v>2</v>
      </c>
      <c r="D65" s="5" t="s">
        <v>10</v>
      </c>
      <c r="E65" s="5">
        <v>191</v>
      </c>
      <c r="F65" s="5" t="s">
        <v>1042</v>
      </c>
      <c r="G65" s="5" t="s">
        <v>738</v>
      </c>
      <c r="H65" s="5">
        <v>1</v>
      </c>
      <c r="I65" s="5">
        <v>145</v>
      </c>
    </row>
    <row r="66" spans="1:9" ht="12.75">
      <c r="A66" s="5">
        <v>3570</v>
      </c>
      <c r="B66" s="5" t="s">
        <v>1086</v>
      </c>
      <c r="C66" s="5">
        <v>6</v>
      </c>
      <c r="D66" s="5" t="s">
        <v>523</v>
      </c>
      <c r="E66" s="5">
        <v>149</v>
      </c>
      <c r="F66" s="5" t="s">
        <v>1087</v>
      </c>
      <c r="G66" s="5" t="s">
        <v>738</v>
      </c>
      <c r="H66" s="5">
        <v>1</v>
      </c>
      <c r="I66" s="5">
        <v>142</v>
      </c>
    </row>
    <row r="67" spans="1:9" ht="12.75">
      <c r="A67" s="5">
        <v>3584</v>
      </c>
      <c r="B67" s="5" t="s">
        <v>1088</v>
      </c>
      <c r="C67" s="5">
        <v>6</v>
      </c>
      <c r="D67" s="5" t="s">
        <v>523</v>
      </c>
      <c r="E67" s="5">
        <v>149</v>
      </c>
      <c r="F67" s="5" t="s">
        <v>1087</v>
      </c>
      <c r="G67" s="5" t="s">
        <v>738</v>
      </c>
      <c r="H67" s="5">
        <v>1</v>
      </c>
      <c r="I67" s="5">
        <v>142</v>
      </c>
    </row>
    <row r="68" spans="1:9" ht="12.75">
      <c r="A68" s="5">
        <v>3612</v>
      </c>
      <c r="B68" s="5" t="s">
        <v>1089</v>
      </c>
      <c r="C68" s="5">
        <v>2</v>
      </c>
      <c r="D68" s="5" t="s">
        <v>10</v>
      </c>
      <c r="E68" s="5">
        <v>191</v>
      </c>
      <c r="F68" s="5" t="s">
        <v>1042</v>
      </c>
      <c r="G68" s="5" t="s">
        <v>738</v>
      </c>
      <c r="H68" s="5">
        <v>1</v>
      </c>
      <c r="I68" s="5">
        <v>145</v>
      </c>
    </row>
    <row r="69" spans="1:9" ht="12.75">
      <c r="A69" s="5">
        <v>3626</v>
      </c>
      <c r="B69" s="5" t="s">
        <v>1090</v>
      </c>
      <c r="C69" s="5">
        <v>2</v>
      </c>
      <c r="D69" s="5" t="s">
        <v>10</v>
      </c>
      <c r="E69" s="5">
        <v>191</v>
      </c>
      <c r="F69" s="5" t="s">
        <v>1042</v>
      </c>
      <c r="G69" s="5" t="s">
        <v>738</v>
      </c>
      <c r="H69" s="5">
        <v>1</v>
      </c>
      <c r="I69" s="5">
        <v>145</v>
      </c>
    </row>
    <row r="70" spans="1:9" ht="12.75">
      <c r="A70" s="5">
        <v>3640</v>
      </c>
      <c r="B70" s="5" t="s">
        <v>1091</v>
      </c>
      <c r="C70" s="5">
        <v>2</v>
      </c>
      <c r="D70" s="5" t="s">
        <v>10</v>
      </c>
      <c r="E70" s="5">
        <v>191</v>
      </c>
      <c r="F70" s="5" t="s">
        <v>1042</v>
      </c>
      <c r="G70" s="5" t="s">
        <v>738</v>
      </c>
      <c r="H70" s="5">
        <v>1</v>
      </c>
      <c r="I70" s="5">
        <v>145</v>
      </c>
    </row>
    <row r="71" spans="1:9" ht="12.75">
      <c r="A71" s="5">
        <v>3681</v>
      </c>
      <c r="B71" s="5" t="s">
        <v>1092</v>
      </c>
      <c r="C71" s="5">
        <v>2</v>
      </c>
      <c r="D71" s="5" t="s">
        <v>10</v>
      </c>
      <c r="E71" s="5">
        <v>191</v>
      </c>
      <c r="F71" s="5" t="s">
        <v>1042</v>
      </c>
      <c r="G71" s="5" t="s">
        <v>0</v>
      </c>
      <c r="H71" s="5">
        <v>1</v>
      </c>
      <c r="I71" s="5">
        <v>142</v>
      </c>
    </row>
    <row r="72" spans="1:9" ht="12.75">
      <c r="A72" s="5">
        <v>3695</v>
      </c>
      <c r="B72" s="5" t="s">
        <v>1093</v>
      </c>
      <c r="C72" s="5">
        <v>2</v>
      </c>
      <c r="D72" s="5" t="s">
        <v>10</v>
      </c>
      <c r="E72" s="5">
        <v>23</v>
      </c>
      <c r="F72" s="5" t="s">
        <v>1082</v>
      </c>
      <c r="G72" s="5" t="s">
        <v>424</v>
      </c>
      <c r="H72" s="5">
        <v>7</v>
      </c>
      <c r="I72" s="5">
        <v>204</v>
      </c>
    </row>
    <row r="73" spans="1:9" ht="12.75">
      <c r="A73" s="5">
        <v>3709</v>
      </c>
      <c r="B73" s="5" t="s">
        <v>1094</v>
      </c>
      <c r="C73" s="5">
        <v>2</v>
      </c>
      <c r="D73" s="5" t="s">
        <v>10</v>
      </c>
      <c r="E73" s="5">
        <v>23</v>
      </c>
      <c r="F73" s="5" t="s">
        <v>1082</v>
      </c>
      <c r="G73" s="5" t="s">
        <v>455</v>
      </c>
      <c r="H73" s="5">
        <v>7</v>
      </c>
      <c r="I73" s="5">
        <v>487</v>
      </c>
    </row>
    <row r="74" spans="1:9" ht="12.75">
      <c r="A74" s="5">
        <v>3723</v>
      </c>
      <c r="B74" s="5" t="s">
        <v>1095</v>
      </c>
      <c r="C74" s="5">
        <v>2</v>
      </c>
      <c r="D74" s="5" t="s">
        <v>10</v>
      </c>
      <c r="E74" s="5">
        <v>6</v>
      </c>
      <c r="F74" s="5" t="s">
        <v>1065</v>
      </c>
      <c r="G74" s="5" t="s">
        <v>2</v>
      </c>
      <c r="H74" s="5">
        <v>8</v>
      </c>
      <c r="I74" s="5">
        <v>209</v>
      </c>
    </row>
    <row r="75" spans="1:9" ht="12.75">
      <c r="A75" s="5">
        <v>3737</v>
      </c>
      <c r="B75" s="5" t="s">
        <v>1096</v>
      </c>
      <c r="C75" s="5">
        <v>2</v>
      </c>
      <c r="D75" s="5" t="s">
        <v>10</v>
      </c>
      <c r="E75" s="5">
        <v>24</v>
      </c>
      <c r="F75" s="5" t="s">
        <v>1097</v>
      </c>
      <c r="G75" s="5" t="s">
        <v>456</v>
      </c>
      <c r="H75" s="5">
        <v>7</v>
      </c>
      <c r="I75" s="5">
        <v>642</v>
      </c>
    </row>
    <row r="76" spans="1:9" ht="12.75">
      <c r="A76" s="5">
        <v>3751</v>
      </c>
      <c r="B76" s="5" t="s">
        <v>1098</v>
      </c>
      <c r="C76" s="5">
        <v>2</v>
      </c>
      <c r="D76" s="5" t="s">
        <v>10</v>
      </c>
      <c r="E76" s="5">
        <v>26</v>
      </c>
      <c r="F76" s="5" t="s">
        <v>1099</v>
      </c>
      <c r="G76" s="5" t="s">
        <v>457</v>
      </c>
      <c r="H76" s="5">
        <v>9</v>
      </c>
      <c r="I76" s="5">
        <v>718</v>
      </c>
    </row>
    <row r="77" spans="1:9" ht="12.75">
      <c r="A77" s="5">
        <v>3765</v>
      </c>
      <c r="B77" s="5" t="s">
        <v>1100</v>
      </c>
      <c r="C77" s="5">
        <v>2</v>
      </c>
      <c r="D77" s="5" t="s">
        <v>10</v>
      </c>
      <c r="E77" s="5">
        <v>26</v>
      </c>
      <c r="F77" s="5" t="s">
        <v>1099</v>
      </c>
      <c r="G77" s="5" t="s">
        <v>458</v>
      </c>
      <c r="H77" s="5">
        <v>9</v>
      </c>
      <c r="I77" s="5">
        <v>614</v>
      </c>
    </row>
    <row r="78" spans="1:9" ht="12.75">
      <c r="A78" s="5">
        <v>3786</v>
      </c>
      <c r="B78" s="5" t="s">
        <v>1101</v>
      </c>
      <c r="C78" s="5">
        <v>2</v>
      </c>
      <c r="D78" s="5" t="s">
        <v>10</v>
      </c>
      <c r="E78" s="5">
        <v>26</v>
      </c>
      <c r="F78" s="5" t="s">
        <v>1099</v>
      </c>
      <c r="G78" s="5" t="s">
        <v>459</v>
      </c>
      <c r="H78" s="5">
        <v>9</v>
      </c>
      <c r="I78" s="5">
        <v>396</v>
      </c>
    </row>
    <row r="79" spans="1:9" ht="12.75">
      <c r="A79" s="5">
        <v>3790</v>
      </c>
      <c r="B79" s="5" t="s">
        <v>1102</v>
      </c>
      <c r="C79" s="5">
        <v>2</v>
      </c>
      <c r="D79" s="5" t="s">
        <v>10</v>
      </c>
      <c r="E79" s="5">
        <v>26</v>
      </c>
      <c r="F79" s="5" t="s">
        <v>1099</v>
      </c>
      <c r="G79" s="5" t="s">
        <v>457</v>
      </c>
      <c r="H79" s="5">
        <v>9</v>
      </c>
      <c r="I79" s="5">
        <v>718</v>
      </c>
    </row>
    <row r="80" spans="1:9" ht="12.75">
      <c r="A80" s="5">
        <v>3796</v>
      </c>
      <c r="B80" s="5" t="s">
        <v>1103</v>
      </c>
      <c r="C80" s="5">
        <v>2</v>
      </c>
      <c r="D80" s="5" t="s">
        <v>10</v>
      </c>
      <c r="E80" s="5">
        <v>34</v>
      </c>
      <c r="F80" s="5" t="s">
        <v>1077</v>
      </c>
      <c r="G80" s="5" t="s">
        <v>460</v>
      </c>
      <c r="H80" s="5">
        <v>4</v>
      </c>
      <c r="I80" s="5">
        <v>645</v>
      </c>
    </row>
    <row r="81" spans="1:9" ht="12.75">
      <c r="A81" s="5">
        <v>3798</v>
      </c>
      <c r="B81" s="5" t="s">
        <v>1104</v>
      </c>
      <c r="C81" s="5">
        <v>2</v>
      </c>
      <c r="D81" s="5" t="s">
        <v>10</v>
      </c>
      <c r="E81" s="5">
        <v>6</v>
      </c>
      <c r="F81" s="5" t="s">
        <v>1065</v>
      </c>
      <c r="G81" s="5" t="s">
        <v>461</v>
      </c>
      <c r="H81" s="5">
        <v>5</v>
      </c>
      <c r="I81" s="5">
        <v>194</v>
      </c>
    </row>
    <row r="82" spans="1:9" ht="12.75">
      <c r="A82" s="5">
        <v>3800</v>
      </c>
      <c r="B82" s="5" t="s">
        <v>1105</v>
      </c>
      <c r="C82" s="5">
        <v>2</v>
      </c>
      <c r="D82" s="5" t="s">
        <v>10</v>
      </c>
      <c r="E82" s="5">
        <v>38</v>
      </c>
      <c r="F82" s="5" t="s">
        <v>1106</v>
      </c>
      <c r="G82" s="5" t="s">
        <v>462</v>
      </c>
      <c r="H82" s="5">
        <v>5</v>
      </c>
      <c r="I82" s="5">
        <v>371</v>
      </c>
    </row>
    <row r="83" spans="1:9" ht="12.75">
      <c r="A83" s="5">
        <v>3810</v>
      </c>
      <c r="B83" s="5" t="s">
        <v>1107</v>
      </c>
      <c r="C83" s="5">
        <v>6</v>
      </c>
      <c r="D83" s="5" t="s">
        <v>523</v>
      </c>
      <c r="E83" s="5">
        <v>122</v>
      </c>
      <c r="F83" s="5" t="s">
        <v>1107</v>
      </c>
      <c r="G83" s="5" t="s">
        <v>463</v>
      </c>
      <c r="H83" s="5">
        <v>11</v>
      </c>
      <c r="I83" s="5">
        <v>562</v>
      </c>
    </row>
    <row r="84" spans="1:9" ht="12.75">
      <c r="A84" s="5">
        <v>3885</v>
      </c>
      <c r="B84" s="5" t="s">
        <v>1108</v>
      </c>
      <c r="C84" s="5">
        <v>7</v>
      </c>
      <c r="D84" s="5" t="s">
        <v>11</v>
      </c>
      <c r="E84" s="5">
        <v>194</v>
      </c>
      <c r="F84" s="5" t="s">
        <v>1109</v>
      </c>
      <c r="G84" s="5" t="s">
        <v>738</v>
      </c>
      <c r="H84" s="5">
        <v>1</v>
      </c>
      <c r="I84" s="5">
        <v>143</v>
      </c>
    </row>
    <row r="85" spans="1:9" ht="12.75">
      <c r="A85" s="5">
        <v>3887</v>
      </c>
      <c r="B85" s="5" t="s">
        <v>1110</v>
      </c>
      <c r="C85" s="5">
        <v>7</v>
      </c>
      <c r="D85" s="5" t="s">
        <v>11</v>
      </c>
      <c r="E85" s="5">
        <v>194</v>
      </c>
      <c r="F85" s="5" t="s">
        <v>1109</v>
      </c>
      <c r="G85" s="5" t="s">
        <v>738</v>
      </c>
      <c r="H85" s="5">
        <v>1</v>
      </c>
      <c r="I85" s="5">
        <v>143</v>
      </c>
    </row>
    <row r="86" spans="1:9" ht="12.75">
      <c r="A86" s="5">
        <v>3888</v>
      </c>
      <c r="B86" s="5" t="s">
        <v>1111</v>
      </c>
      <c r="C86" s="5">
        <v>7</v>
      </c>
      <c r="D86" s="5" t="s">
        <v>11</v>
      </c>
      <c r="E86" s="5">
        <v>194</v>
      </c>
      <c r="F86" s="5" t="s">
        <v>1109</v>
      </c>
      <c r="G86" s="5" t="s">
        <v>738</v>
      </c>
      <c r="H86" s="5">
        <v>1</v>
      </c>
      <c r="I86" s="5">
        <v>143</v>
      </c>
    </row>
    <row r="87" spans="1:9" ht="12.75">
      <c r="A87" s="5">
        <v>3889</v>
      </c>
      <c r="B87" s="5" t="s">
        <v>1112</v>
      </c>
      <c r="C87" s="5">
        <v>7</v>
      </c>
      <c r="D87" s="5" t="s">
        <v>11</v>
      </c>
      <c r="E87" s="5">
        <v>194</v>
      </c>
      <c r="F87" s="5" t="s">
        <v>1109</v>
      </c>
      <c r="G87" s="5" t="s">
        <v>738</v>
      </c>
      <c r="H87" s="5">
        <v>1</v>
      </c>
      <c r="I87" s="5">
        <v>143</v>
      </c>
    </row>
    <row r="88" spans="1:9" ht="12.75">
      <c r="A88" s="5">
        <v>3890</v>
      </c>
      <c r="B88" s="5" t="s">
        <v>1113</v>
      </c>
      <c r="C88" s="5">
        <v>7</v>
      </c>
      <c r="D88" s="5" t="s">
        <v>11</v>
      </c>
      <c r="E88" s="5">
        <v>194</v>
      </c>
      <c r="F88" s="5" t="s">
        <v>1109</v>
      </c>
      <c r="G88" s="5" t="s">
        <v>738</v>
      </c>
      <c r="H88" s="5">
        <v>1</v>
      </c>
      <c r="I88" s="5">
        <v>143</v>
      </c>
    </row>
    <row r="89" spans="1:9" ht="12.75">
      <c r="A89" s="5">
        <v>3891</v>
      </c>
      <c r="B89" s="5" t="s">
        <v>1114</v>
      </c>
      <c r="C89" s="5">
        <v>7</v>
      </c>
      <c r="D89" s="5" t="s">
        <v>11</v>
      </c>
      <c r="E89" s="5">
        <v>194</v>
      </c>
      <c r="F89" s="5" t="s">
        <v>1109</v>
      </c>
      <c r="G89" s="5" t="s">
        <v>453</v>
      </c>
      <c r="H89" s="5">
        <v>1</v>
      </c>
      <c r="I89" s="5">
        <v>142</v>
      </c>
    </row>
    <row r="90" spans="1:9" ht="12.75">
      <c r="A90" s="5">
        <v>3893</v>
      </c>
      <c r="B90" s="5" t="s">
        <v>1115</v>
      </c>
      <c r="C90" s="5">
        <v>7</v>
      </c>
      <c r="D90" s="5" t="s">
        <v>11</v>
      </c>
      <c r="E90" s="5">
        <v>194</v>
      </c>
      <c r="F90" s="5" t="s">
        <v>1109</v>
      </c>
      <c r="G90" s="5" t="s">
        <v>453</v>
      </c>
      <c r="H90" s="5">
        <v>1</v>
      </c>
      <c r="I90" s="5">
        <v>142</v>
      </c>
    </row>
    <row r="91" spans="1:9" ht="12.75">
      <c r="A91" s="5">
        <v>3894</v>
      </c>
      <c r="B91" s="5" t="s">
        <v>1116</v>
      </c>
      <c r="C91" s="5">
        <v>7</v>
      </c>
      <c r="D91" s="5" t="s">
        <v>11</v>
      </c>
      <c r="E91" s="5">
        <v>194</v>
      </c>
      <c r="F91" s="5" t="s">
        <v>1109</v>
      </c>
      <c r="G91" s="5" t="s">
        <v>464</v>
      </c>
      <c r="H91" s="5">
        <v>1</v>
      </c>
      <c r="I91" s="5">
        <v>143</v>
      </c>
    </row>
    <row r="92" spans="1:9" ht="12.75">
      <c r="A92" s="5">
        <v>3896</v>
      </c>
      <c r="B92" s="5" t="s">
        <v>1117</v>
      </c>
      <c r="C92" s="5">
        <v>7</v>
      </c>
      <c r="D92" s="5" t="s">
        <v>11</v>
      </c>
      <c r="E92" s="5">
        <v>194</v>
      </c>
      <c r="F92" s="5" t="s">
        <v>1109</v>
      </c>
      <c r="G92" s="5" t="s">
        <v>466</v>
      </c>
      <c r="H92" s="5">
        <v>10</v>
      </c>
      <c r="I92" s="5">
        <v>177</v>
      </c>
    </row>
    <row r="93" spans="1:9" ht="12.75">
      <c r="A93" s="5">
        <v>3897</v>
      </c>
      <c r="B93" s="5" t="s">
        <v>1118</v>
      </c>
      <c r="C93" s="5">
        <v>7</v>
      </c>
      <c r="D93" s="5" t="s">
        <v>11</v>
      </c>
      <c r="E93" s="5">
        <v>194</v>
      </c>
      <c r="F93" s="5" t="s">
        <v>1109</v>
      </c>
      <c r="G93" s="5" t="s">
        <v>4</v>
      </c>
      <c r="H93" s="5">
        <v>14</v>
      </c>
      <c r="I93" s="5">
        <v>181</v>
      </c>
    </row>
    <row r="94" spans="1:9" ht="12.75">
      <c r="A94" s="5">
        <v>3898</v>
      </c>
      <c r="B94" s="5" t="s">
        <v>1119</v>
      </c>
      <c r="C94" s="5">
        <v>7</v>
      </c>
      <c r="D94" s="5" t="s">
        <v>11</v>
      </c>
      <c r="E94" s="5">
        <v>194</v>
      </c>
      <c r="F94" s="5" t="s">
        <v>1109</v>
      </c>
      <c r="G94" s="5" t="s">
        <v>451</v>
      </c>
      <c r="H94" s="5">
        <v>12</v>
      </c>
      <c r="I94" s="5">
        <v>189</v>
      </c>
    </row>
    <row r="95" spans="1:9" ht="12.75">
      <c r="A95" s="5">
        <v>3899</v>
      </c>
      <c r="B95" s="5" t="s">
        <v>1120</v>
      </c>
      <c r="C95" s="5">
        <v>7</v>
      </c>
      <c r="D95" s="5" t="s">
        <v>11</v>
      </c>
      <c r="E95" s="5">
        <v>194</v>
      </c>
      <c r="F95" s="5" t="s">
        <v>1109</v>
      </c>
      <c r="G95" s="5" t="s">
        <v>461</v>
      </c>
      <c r="H95" s="5">
        <v>5</v>
      </c>
      <c r="I95" s="5">
        <v>194</v>
      </c>
    </row>
    <row r="96" spans="1:9" ht="12.75">
      <c r="A96" s="5">
        <v>3900</v>
      </c>
      <c r="B96" s="5" t="s">
        <v>1121</v>
      </c>
      <c r="C96" s="5">
        <v>7</v>
      </c>
      <c r="D96" s="5" t="s">
        <v>11</v>
      </c>
      <c r="E96" s="5">
        <v>194</v>
      </c>
      <c r="F96" s="5" t="s">
        <v>1109</v>
      </c>
      <c r="G96" s="5" t="s">
        <v>467</v>
      </c>
      <c r="H96" s="5">
        <v>5</v>
      </c>
      <c r="I96" s="5">
        <v>224</v>
      </c>
    </row>
    <row r="97" spans="1:9" ht="12.75">
      <c r="A97" s="5">
        <v>3901</v>
      </c>
      <c r="B97" s="5" t="s">
        <v>1122</v>
      </c>
      <c r="C97" s="5">
        <v>7</v>
      </c>
      <c r="D97" s="5" t="s">
        <v>11</v>
      </c>
      <c r="E97" s="5">
        <v>194</v>
      </c>
      <c r="F97" s="5" t="s">
        <v>1109</v>
      </c>
      <c r="G97" s="5" t="s">
        <v>468</v>
      </c>
      <c r="H97" s="5">
        <v>6</v>
      </c>
      <c r="I97" s="5">
        <v>603</v>
      </c>
    </row>
    <row r="98" spans="1:9" ht="12.75">
      <c r="A98" s="5">
        <v>3904</v>
      </c>
      <c r="B98" s="5" t="s">
        <v>1123</v>
      </c>
      <c r="C98" s="5">
        <v>7</v>
      </c>
      <c r="D98" s="5" t="s">
        <v>11</v>
      </c>
      <c r="E98" s="5">
        <v>194</v>
      </c>
      <c r="F98" s="5" t="s">
        <v>1109</v>
      </c>
      <c r="G98" s="5" t="s">
        <v>471</v>
      </c>
      <c r="H98" s="5">
        <v>4</v>
      </c>
      <c r="I98" s="5">
        <v>254</v>
      </c>
    </row>
    <row r="99" spans="1:9" ht="12.75">
      <c r="A99" s="5">
        <v>3905</v>
      </c>
      <c r="B99" s="5" t="s">
        <v>1124</v>
      </c>
      <c r="C99" s="5">
        <v>7</v>
      </c>
      <c r="D99" s="5" t="s">
        <v>11</v>
      </c>
      <c r="E99" s="5">
        <v>194</v>
      </c>
      <c r="F99" s="5" t="s">
        <v>1109</v>
      </c>
      <c r="G99" s="5" t="s">
        <v>472</v>
      </c>
      <c r="H99" s="5">
        <v>9</v>
      </c>
      <c r="I99" s="5">
        <v>647</v>
      </c>
    </row>
    <row r="100" spans="1:9" ht="12.75">
      <c r="A100" s="5">
        <v>3906</v>
      </c>
      <c r="B100" s="5" t="s">
        <v>24</v>
      </c>
      <c r="C100" s="5">
        <v>7</v>
      </c>
      <c r="D100" s="5" t="s">
        <v>11</v>
      </c>
      <c r="E100" s="5">
        <v>194</v>
      </c>
      <c r="F100" s="5" t="s">
        <v>1109</v>
      </c>
      <c r="G100" s="5" t="s">
        <v>9</v>
      </c>
      <c r="H100" s="5">
        <v>4</v>
      </c>
      <c r="I100" s="5">
        <v>688</v>
      </c>
    </row>
    <row r="101" spans="1:9" ht="12.75">
      <c r="A101" s="5">
        <v>3909</v>
      </c>
      <c r="B101" s="5" t="s">
        <v>1125</v>
      </c>
      <c r="C101" s="5">
        <v>7</v>
      </c>
      <c r="D101" s="5" t="s">
        <v>11</v>
      </c>
      <c r="E101" s="5">
        <v>194</v>
      </c>
      <c r="F101" s="5" t="s">
        <v>1109</v>
      </c>
      <c r="G101" s="5" t="s">
        <v>473</v>
      </c>
      <c r="H101" s="5">
        <v>7</v>
      </c>
      <c r="I101" s="5">
        <v>310</v>
      </c>
    </row>
    <row r="102" spans="1:9" ht="12.75">
      <c r="A102" s="5">
        <v>3913</v>
      </c>
      <c r="B102" s="5" t="s">
        <v>1126</v>
      </c>
      <c r="C102" s="5">
        <v>7</v>
      </c>
      <c r="D102" s="5" t="s">
        <v>11</v>
      </c>
      <c r="E102" s="5">
        <v>194</v>
      </c>
      <c r="F102" s="5" t="s">
        <v>1109</v>
      </c>
      <c r="G102" s="5" t="s">
        <v>475</v>
      </c>
      <c r="H102" s="5">
        <v>5</v>
      </c>
      <c r="I102" s="5">
        <v>372</v>
      </c>
    </row>
    <row r="103" spans="1:9" ht="12.75">
      <c r="A103" s="5">
        <v>3915</v>
      </c>
      <c r="B103" s="5" t="s">
        <v>1127</v>
      </c>
      <c r="C103" s="5">
        <v>7</v>
      </c>
      <c r="D103" s="5" t="s">
        <v>11</v>
      </c>
      <c r="E103" s="5">
        <v>194</v>
      </c>
      <c r="F103" s="5" t="s">
        <v>1109</v>
      </c>
      <c r="G103" s="5" t="s">
        <v>459</v>
      </c>
      <c r="H103" s="5">
        <v>9</v>
      </c>
      <c r="I103" s="5">
        <v>396</v>
      </c>
    </row>
    <row r="104" spans="1:9" ht="12.75">
      <c r="A104" s="5">
        <v>3921</v>
      </c>
      <c r="B104" s="5" t="s">
        <v>1128</v>
      </c>
      <c r="C104" s="5">
        <v>7</v>
      </c>
      <c r="D104" s="5" t="s">
        <v>11</v>
      </c>
      <c r="E104" s="5">
        <v>194</v>
      </c>
      <c r="F104" s="5" t="s">
        <v>1109</v>
      </c>
      <c r="G104" s="5" t="s">
        <v>8</v>
      </c>
      <c r="H104" s="5">
        <v>6</v>
      </c>
      <c r="I104" s="5">
        <v>603</v>
      </c>
    </row>
    <row r="105" spans="1:9" ht="12.75">
      <c r="A105" s="5">
        <v>3924</v>
      </c>
      <c r="B105" s="5" t="s">
        <v>1129</v>
      </c>
      <c r="C105" s="5">
        <v>7</v>
      </c>
      <c r="D105" s="5" t="s">
        <v>11</v>
      </c>
      <c r="E105" s="5">
        <v>194</v>
      </c>
      <c r="F105" s="5" t="s">
        <v>1109</v>
      </c>
      <c r="G105" s="5" t="s">
        <v>476</v>
      </c>
      <c r="H105" s="5">
        <v>6</v>
      </c>
      <c r="I105" s="5">
        <v>603</v>
      </c>
    </row>
    <row r="106" spans="1:9" ht="12.75">
      <c r="A106" s="5">
        <v>3927</v>
      </c>
      <c r="B106" s="5" t="s">
        <v>1130</v>
      </c>
      <c r="C106" s="5">
        <v>7</v>
      </c>
      <c r="D106" s="5" t="s">
        <v>11</v>
      </c>
      <c r="E106" s="5">
        <v>194</v>
      </c>
      <c r="F106" s="5" t="s">
        <v>1109</v>
      </c>
      <c r="G106" s="5" t="s">
        <v>9</v>
      </c>
      <c r="H106" s="5">
        <v>4</v>
      </c>
      <c r="I106" s="5">
        <v>688</v>
      </c>
    </row>
    <row r="107" spans="1:9" ht="12.75">
      <c r="A107" s="5">
        <v>3928</v>
      </c>
      <c r="B107" s="5" t="s">
        <v>1131</v>
      </c>
      <c r="C107" s="5">
        <v>7</v>
      </c>
      <c r="D107" s="5" t="s">
        <v>11</v>
      </c>
      <c r="E107" s="5">
        <v>194</v>
      </c>
      <c r="F107" s="5" t="s">
        <v>1109</v>
      </c>
      <c r="G107" s="5" t="s">
        <v>477</v>
      </c>
      <c r="H107" s="5">
        <v>12</v>
      </c>
      <c r="I107" s="5">
        <v>697</v>
      </c>
    </row>
    <row r="108" spans="1:9" ht="12.75">
      <c r="A108" s="5">
        <v>3930</v>
      </c>
      <c r="B108" s="5" t="s">
        <v>1132</v>
      </c>
      <c r="C108" s="5">
        <v>7</v>
      </c>
      <c r="D108" s="5" t="s">
        <v>11</v>
      </c>
      <c r="E108" s="5">
        <v>194</v>
      </c>
      <c r="F108" s="5" t="s">
        <v>1109</v>
      </c>
      <c r="G108" s="5" t="s">
        <v>25</v>
      </c>
      <c r="H108" s="5">
        <v>11</v>
      </c>
      <c r="I108" s="5">
        <v>563</v>
      </c>
    </row>
    <row r="109" spans="1:9" ht="12.75">
      <c r="A109" s="5">
        <v>4261</v>
      </c>
      <c r="B109" s="5" t="s">
        <v>1133</v>
      </c>
      <c r="C109" s="5">
        <v>6</v>
      </c>
      <c r="D109" s="5" t="s">
        <v>523</v>
      </c>
      <c r="E109" s="5">
        <v>32</v>
      </c>
      <c r="F109" s="5" t="s">
        <v>1133</v>
      </c>
      <c r="G109" s="5" t="s">
        <v>738</v>
      </c>
      <c r="H109" s="5">
        <v>1</v>
      </c>
      <c r="I109" s="5">
        <v>142</v>
      </c>
    </row>
    <row r="110" spans="1:9" ht="12.75">
      <c r="A110" s="5">
        <v>4655</v>
      </c>
      <c r="B110" s="5" t="s">
        <v>1134</v>
      </c>
      <c r="C110" s="5">
        <v>1</v>
      </c>
      <c r="D110" s="5" t="s">
        <v>12</v>
      </c>
      <c r="E110" s="5">
        <v>1</v>
      </c>
      <c r="F110" s="5" t="s">
        <v>1135</v>
      </c>
      <c r="G110" s="5" t="s">
        <v>738</v>
      </c>
      <c r="H110" s="5">
        <v>1</v>
      </c>
      <c r="I110" s="5">
        <v>145</v>
      </c>
    </row>
    <row r="111" spans="1:9" ht="12.75">
      <c r="A111" s="5">
        <v>4703</v>
      </c>
      <c r="B111" s="5" t="s">
        <v>1136</v>
      </c>
      <c r="C111" s="5">
        <v>1</v>
      </c>
      <c r="D111" s="5" t="s">
        <v>12</v>
      </c>
      <c r="E111" s="5">
        <v>2</v>
      </c>
      <c r="F111" s="5" t="s">
        <v>1137</v>
      </c>
      <c r="G111" s="5" t="s">
        <v>738</v>
      </c>
      <c r="H111" s="5">
        <v>1</v>
      </c>
      <c r="I111" s="5">
        <v>145</v>
      </c>
    </row>
    <row r="112" spans="1:9" ht="12.75">
      <c r="A112" s="5">
        <v>4747</v>
      </c>
      <c r="B112" s="5" t="s">
        <v>1138</v>
      </c>
      <c r="C112" s="5">
        <v>1</v>
      </c>
      <c r="D112" s="5" t="s">
        <v>12</v>
      </c>
      <c r="E112" s="5">
        <v>2</v>
      </c>
      <c r="F112" s="5" t="s">
        <v>1137</v>
      </c>
      <c r="G112" s="5" t="s">
        <v>738</v>
      </c>
      <c r="H112" s="5">
        <v>1</v>
      </c>
      <c r="I112" s="5">
        <v>145</v>
      </c>
    </row>
    <row r="113" spans="1:9" ht="12.75">
      <c r="A113" s="5">
        <v>5074</v>
      </c>
      <c r="B113" s="5" t="s">
        <v>1139</v>
      </c>
      <c r="C113" s="5">
        <v>2</v>
      </c>
      <c r="D113" s="5" t="s">
        <v>10</v>
      </c>
      <c r="E113" s="5">
        <v>37</v>
      </c>
      <c r="F113" s="5" t="s">
        <v>1079</v>
      </c>
      <c r="G113" s="5" t="s">
        <v>423</v>
      </c>
      <c r="H113" s="5">
        <v>3</v>
      </c>
      <c r="I113" s="5">
        <v>633</v>
      </c>
    </row>
    <row r="114" spans="1:9" ht="12.75">
      <c r="A114" s="5">
        <v>5083</v>
      </c>
      <c r="B114" s="5" t="s">
        <v>1140</v>
      </c>
      <c r="C114" s="5">
        <v>2</v>
      </c>
      <c r="D114" s="5" t="s">
        <v>10</v>
      </c>
      <c r="E114" s="5">
        <v>37</v>
      </c>
      <c r="F114" s="5" t="s">
        <v>1079</v>
      </c>
      <c r="G114" s="5" t="s">
        <v>423</v>
      </c>
      <c r="H114" s="5">
        <v>3</v>
      </c>
      <c r="I114" s="5">
        <v>633</v>
      </c>
    </row>
    <row r="115" spans="1:9" ht="12.75">
      <c r="A115" s="5">
        <v>5084</v>
      </c>
      <c r="B115" s="5" t="s">
        <v>1141</v>
      </c>
      <c r="C115" s="5">
        <v>2</v>
      </c>
      <c r="D115" s="5" t="s">
        <v>10</v>
      </c>
      <c r="E115" s="5">
        <v>37</v>
      </c>
      <c r="F115" s="5" t="s">
        <v>1079</v>
      </c>
      <c r="G115" s="5" t="s">
        <v>478</v>
      </c>
      <c r="H115" s="5">
        <v>3</v>
      </c>
      <c r="I115" s="5">
        <v>283</v>
      </c>
    </row>
    <row r="116" spans="1:9" ht="12.75">
      <c r="A116" s="5">
        <v>5085</v>
      </c>
      <c r="B116" s="5" t="s">
        <v>1142</v>
      </c>
      <c r="C116" s="5">
        <v>2</v>
      </c>
      <c r="D116" s="5" t="s">
        <v>10</v>
      </c>
      <c r="E116" s="5">
        <v>37</v>
      </c>
      <c r="F116" s="5" t="s">
        <v>1079</v>
      </c>
      <c r="G116" s="5" t="s">
        <v>479</v>
      </c>
      <c r="H116" s="5">
        <v>3</v>
      </c>
      <c r="I116" s="5">
        <v>335</v>
      </c>
    </row>
    <row r="117" spans="1:9" ht="12.75">
      <c r="A117" s="5">
        <v>5086</v>
      </c>
      <c r="B117" s="5" t="s">
        <v>1143</v>
      </c>
      <c r="C117" s="5">
        <v>2</v>
      </c>
      <c r="D117" s="5" t="s">
        <v>10</v>
      </c>
      <c r="E117" s="5">
        <v>37</v>
      </c>
      <c r="F117" s="5" t="s">
        <v>1079</v>
      </c>
      <c r="G117" s="5" t="s">
        <v>480</v>
      </c>
      <c r="H117" s="5">
        <v>3</v>
      </c>
      <c r="I117" s="5">
        <v>369</v>
      </c>
    </row>
    <row r="118" spans="1:9" ht="12.75">
      <c r="A118" s="5">
        <v>5087</v>
      </c>
      <c r="B118" s="5" t="s">
        <v>1144</v>
      </c>
      <c r="C118" s="5">
        <v>2</v>
      </c>
      <c r="D118" s="5" t="s">
        <v>10</v>
      </c>
      <c r="E118" s="5">
        <v>37</v>
      </c>
      <c r="F118" s="5" t="s">
        <v>1079</v>
      </c>
      <c r="G118" s="5" t="s">
        <v>423</v>
      </c>
      <c r="H118" s="5">
        <v>3</v>
      </c>
      <c r="I118" s="5">
        <v>633</v>
      </c>
    </row>
    <row r="119" spans="1:9" ht="12.75">
      <c r="A119" s="5">
        <v>5088</v>
      </c>
      <c r="B119" s="5" t="s">
        <v>1145</v>
      </c>
      <c r="C119" s="5">
        <v>2</v>
      </c>
      <c r="D119" s="5" t="s">
        <v>10</v>
      </c>
      <c r="E119" s="5">
        <v>37</v>
      </c>
      <c r="F119" s="5" t="s">
        <v>1079</v>
      </c>
      <c r="G119" s="5" t="s">
        <v>26</v>
      </c>
      <c r="H119" s="5">
        <v>3</v>
      </c>
      <c r="I119" s="5">
        <v>657</v>
      </c>
    </row>
    <row r="120" spans="1:9" ht="12.75">
      <c r="A120" s="5">
        <v>5089</v>
      </c>
      <c r="B120" s="5" t="s">
        <v>1146</v>
      </c>
      <c r="C120" s="5">
        <v>2</v>
      </c>
      <c r="D120" s="5" t="s">
        <v>10</v>
      </c>
      <c r="E120" s="5">
        <v>37</v>
      </c>
      <c r="F120" s="5" t="s">
        <v>1079</v>
      </c>
      <c r="G120" s="5" t="s">
        <v>479</v>
      </c>
      <c r="H120" s="5">
        <v>3</v>
      </c>
      <c r="I120" s="5">
        <v>335</v>
      </c>
    </row>
    <row r="121" spans="1:9" ht="12.75">
      <c r="A121" s="5">
        <v>5090</v>
      </c>
      <c r="B121" s="5" t="s">
        <v>1147</v>
      </c>
      <c r="C121" s="5">
        <v>2</v>
      </c>
      <c r="D121" s="5" t="s">
        <v>10</v>
      </c>
      <c r="E121" s="5">
        <v>37</v>
      </c>
      <c r="F121" s="5" t="s">
        <v>1079</v>
      </c>
      <c r="G121" s="5" t="s">
        <v>423</v>
      </c>
      <c r="H121" s="5">
        <v>3</v>
      </c>
      <c r="I121" s="5">
        <v>633</v>
      </c>
    </row>
    <row r="122" spans="1:9" ht="12.75">
      <c r="A122" s="5">
        <v>5091</v>
      </c>
      <c r="B122" s="5" t="s">
        <v>1148</v>
      </c>
      <c r="C122" s="5">
        <v>2</v>
      </c>
      <c r="D122" s="5" t="s">
        <v>10</v>
      </c>
      <c r="E122" s="5">
        <v>37</v>
      </c>
      <c r="F122" s="5" t="s">
        <v>1079</v>
      </c>
      <c r="G122" s="5" t="s">
        <v>481</v>
      </c>
      <c r="H122" s="5">
        <v>3</v>
      </c>
      <c r="I122" s="5">
        <v>558</v>
      </c>
    </row>
    <row r="123" spans="1:9" ht="12.75">
      <c r="A123" s="5">
        <v>5092</v>
      </c>
      <c r="B123" s="5" t="s">
        <v>1149</v>
      </c>
      <c r="C123" s="5">
        <v>2</v>
      </c>
      <c r="D123" s="5" t="s">
        <v>10</v>
      </c>
      <c r="E123" s="5">
        <v>37</v>
      </c>
      <c r="F123" s="5" t="s">
        <v>1079</v>
      </c>
      <c r="G123" s="5" t="s">
        <v>482</v>
      </c>
      <c r="H123" s="5">
        <v>3</v>
      </c>
      <c r="I123" s="5">
        <v>459</v>
      </c>
    </row>
    <row r="124" spans="1:9" ht="12.75">
      <c r="A124" s="5">
        <v>5097</v>
      </c>
      <c r="B124" s="5" t="s">
        <v>1150</v>
      </c>
      <c r="C124" s="5">
        <v>2</v>
      </c>
      <c r="D124" s="5" t="s">
        <v>10</v>
      </c>
      <c r="E124" s="5">
        <v>34</v>
      </c>
      <c r="F124" s="5" t="s">
        <v>1077</v>
      </c>
      <c r="G124" s="5" t="s">
        <v>27</v>
      </c>
      <c r="H124" s="5">
        <v>4</v>
      </c>
      <c r="I124" s="5">
        <v>654</v>
      </c>
    </row>
    <row r="125" spans="1:9" ht="12.75">
      <c r="A125" s="5">
        <v>5098</v>
      </c>
      <c r="B125" s="5" t="s">
        <v>1151</v>
      </c>
      <c r="C125" s="5">
        <v>2</v>
      </c>
      <c r="D125" s="5" t="s">
        <v>10</v>
      </c>
      <c r="E125" s="5">
        <v>34</v>
      </c>
      <c r="F125" s="5" t="s">
        <v>1077</v>
      </c>
      <c r="G125" s="5" t="s">
        <v>471</v>
      </c>
      <c r="H125" s="5">
        <v>4</v>
      </c>
      <c r="I125" s="5">
        <v>254</v>
      </c>
    </row>
    <row r="126" spans="1:9" ht="12.75">
      <c r="A126" s="5">
        <v>5099</v>
      </c>
      <c r="B126" s="5" t="s">
        <v>1152</v>
      </c>
      <c r="C126" s="5">
        <v>2</v>
      </c>
      <c r="D126" s="5" t="s">
        <v>10</v>
      </c>
      <c r="E126" s="5">
        <v>34</v>
      </c>
      <c r="F126" s="5" t="s">
        <v>1077</v>
      </c>
      <c r="G126" s="5" t="s">
        <v>483</v>
      </c>
      <c r="H126" s="5">
        <v>4</v>
      </c>
      <c r="I126" s="5">
        <v>701</v>
      </c>
    </row>
    <row r="127" spans="1:9" ht="12.75">
      <c r="A127" s="5">
        <v>5100</v>
      </c>
      <c r="B127" s="5" t="s">
        <v>1153</v>
      </c>
      <c r="C127" s="5">
        <v>2</v>
      </c>
      <c r="D127" s="5" t="s">
        <v>10</v>
      </c>
      <c r="E127" s="5">
        <v>34</v>
      </c>
      <c r="F127" s="5" t="s">
        <v>1077</v>
      </c>
      <c r="G127" s="5" t="s">
        <v>484</v>
      </c>
      <c r="H127" s="5">
        <v>4</v>
      </c>
      <c r="I127" s="5">
        <v>352</v>
      </c>
    </row>
    <row r="128" spans="1:9" ht="12.75">
      <c r="A128" s="5">
        <v>5130</v>
      </c>
      <c r="B128" s="5" t="s">
        <v>1154</v>
      </c>
      <c r="C128" s="5">
        <v>2</v>
      </c>
      <c r="D128" s="5" t="s">
        <v>10</v>
      </c>
      <c r="E128" s="5">
        <v>34</v>
      </c>
      <c r="F128" s="5" t="s">
        <v>1077</v>
      </c>
      <c r="G128" s="5" t="s">
        <v>28</v>
      </c>
      <c r="H128" s="5">
        <v>4</v>
      </c>
      <c r="I128" s="5">
        <v>246</v>
      </c>
    </row>
    <row r="129" spans="1:9" ht="12.75">
      <c r="A129" s="5">
        <v>5131</v>
      </c>
      <c r="B129" s="5" t="s">
        <v>1155</v>
      </c>
      <c r="C129" s="5">
        <v>2</v>
      </c>
      <c r="D129" s="5" t="s">
        <v>10</v>
      </c>
      <c r="E129" s="5">
        <v>34</v>
      </c>
      <c r="F129" s="5" t="s">
        <v>1077</v>
      </c>
      <c r="G129" s="5" t="s">
        <v>485</v>
      </c>
      <c r="H129" s="5">
        <v>4</v>
      </c>
      <c r="I129" s="5">
        <v>392</v>
      </c>
    </row>
    <row r="130" spans="1:9" ht="12.75">
      <c r="A130" s="5">
        <v>5132</v>
      </c>
      <c r="B130" s="5" t="s">
        <v>1156</v>
      </c>
      <c r="C130" s="5">
        <v>2</v>
      </c>
      <c r="D130" s="5" t="s">
        <v>10</v>
      </c>
      <c r="E130" s="5">
        <v>34</v>
      </c>
      <c r="F130" s="5" t="s">
        <v>1077</v>
      </c>
      <c r="G130" s="5" t="s">
        <v>486</v>
      </c>
      <c r="H130" s="5">
        <v>4</v>
      </c>
      <c r="I130" s="5">
        <v>504</v>
      </c>
    </row>
    <row r="131" spans="1:9" ht="12.75">
      <c r="A131" s="5">
        <v>5133</v>
      </c>
      <c r="B131" s="5" t="s">
        <v>1157</v>
      </c>
      <c r="C131" s="5">
        <v>2</v>
      </c>
      <c r="D131" s="5" t="s">
        <v>10</v>
      </c>
      <c r="E131" s="5">
        <v>34</v>
      </c>
      <c r="F131" s="5" t="s">
        <v>1077</v>
      </c>
      <c r="G131" s="5" t="s">
        <v>460</v>
      </c>
      <c r="H131" s="5">
        <v>4</v>
      </c>
      <c r="I131" s="5">
        <v>645</v>
      </c>
    </row>
    <row r="132" spans="1:9" ht="12.75">
      <c r="A132" s="5">
        <v>5134</v>
      </c>
      <c r="B132" s="5" t="s">
        <v>1158</v>
      </c>
      <c r="C132" s="5">
        <v>2</v>
      </c>
      <c r="D132" s="5" t="s">
        <v>10</v>
      </c>
      <c r="E132" s="5">
        <v>34</v>
      </c>
      <c r="F132" s="5" t="s">
        <v>1077</v>
      </c>
      <c r="G132" s="5" t="s">
        <v>487</v>
      </c>
      <c r="H132" s="5">
        <v>4</v>
      </c>
      <c r="I132" s="5">
        <v>350</v>
      </c>
    </row>
    <row r="133" spans="1:9" ht="12.75">
      <c r="A133" s="5">
        <v>5135</v>
      </c>
      <c r="B133" s="5" t="s">
        <v>1159</v>
      </c>
      <c r="C133" s="5">
        <v>2</v>
      </c>
      <c r="D133" s="5" t="s">
        <v>10</v>
      </c>
      <c r="E133" s="5">
        <v>34</v>
      </c>
      <c r="F133" s="5" t="s">
        <v>1077</v>
      </c>
      <c r="G133" s="5" t="s">
        <v>488</v>
      </c>
      <c r="H133" s="5">
        <v>4</v>
      </c>
      <c r="I133" s="5">
        <v>397</v>
      </c>
    </row>
    <row r="134" spans="1:9" ht="12.75">
      <c r="A134" s="5">
        <v>5137</v>
      </c>
      <c r="B134" s="5" t="s">
        <v>1160</v>
      </c>
      <c r="C134" s="5">
        <v>2</v>
      </c>
      <c r="D134" s="5" t="s">
        <v>10</v>
      </c>
      <c r="E134" s="5">
        <v>34</v>
      </c>
      <c r="F134" s="5" t="s">
        <v>1077</v>
      </c>
      <c r="G134" s="5" t="s">
        <v>29</v>
      </c>
      <c r="H134" s="5">
        <v>4</v>
      </c>
      <c r="I134" s="5">
        <v>608</v>
      </c>
    </row>
    <row r="135" spans="1:9" ht="12.75">
      <c r="A135" s="5">
        <v>5138</v>
      </c>
      <c r="B135" s="5" t="s">
        <v>1161</v>
      </c>
      <c r="C135" s="5">
        <v>2</v>
      </c>
      <c r="D135" s="5" t="s">
        <v>10</v>
      </c>
      <c r="E135" s="5">
        <v>34</v>
      </c>
      <c r="F135" s="5" t="s">
        <v>1077</v>
      </c>
      <c r="G135" s="5" t="s">
        <v>489</v>
      </c>
      <c r="H135" s="5">
        <v>4</v>
      </c>
      <c r="I135" s="5">
        <v>629</v>
      </c>
    </row>
    <row r="136" spans="1:9" ht="12.75">
      <c r="A136" s="5">
        <v>5139</v>
      </c>
      <c r="B136" s="5" t="s">
        <v>1162</v>
      </c>
      <c r="C136" s="5">
        <v>2</v>
      </c>
      <c r="D136" s="5" t="s">
        <v>10</v>
      </c>
      <c r="E136" s="5">
        <v>34</v>
      </c>
      <c r="F136" s="5" t="s">
        <v>1077</v>
      </c>
      <c r="G136" s="5" t="s">
        <v>490</v>
      </c>
      <c r="H136" s="5">
        <v>4</v>
      </c>
      <c r="I136" s="5">
        <v>634</v>
      </c>
    </row>
    <row r="137" spans="1:9" ht="12.75">
      <c r="A137" s="5">
        <v>5141</v>
      </c>
      <c r="B137" s="5" t="s">
        <v>1163</v>
      </c>
      <c r="C137" s="5">
        <v>2</v>
      </c>
      <c r="D137" s="5" t="s">
        <v>10</v>
      </c>
      <c r="E137" s="5">
        <v>34</v>
      </c>
      <c r="F137" s="5" t="s">
        <v>1077</v>
      </c>
      <c r="G137" s="5" t="s">
        <v>491</v>
      </c>
      <c r="H137" s="5">
        <v>4</v>
      </c>
      <c r="I137" s="5">
        <v>234</v>
      </c>
    </row>
    <row r="138" spans="1:9" ht="12.75">
      <c r="A138" s="5">
        <v>5142</v>
      </c>
      <c r="B138" s="5" t="s">
        <v>1164</v>
      </c>
      <c r="C138" s="5">
        <v>2</v>
      </c>
      <c r="D138" s="5" t="s">
        <v>10</v>
      </c>
      <c r="E138" s="5">
        <v>34</v>
      </c>
      <c r="F138" s="5" t="s">
        <v>1077</v>
      </c>
      <c r="G138" s="5" t="s">
        <v>492</v>
      </c>
      <c r="H138" s="5">
        <v>4</v>
      </c>
      <c r="I138" s="5">
        <v>528</v>
      </c>
    </row>
    <row r="139" spans="1:9" ht="12.75">
      <c r="A139" s="5">
        <v>5143</v>
      </c>
      <c r="B139" s="5" t="s">
        <v>1165</v>
      </c>
      <c r="C139" s="5">
        <v>2</v>
      </c>
      <c r="D139" s="5" t="s">
        <v>10</v>
      </c>
      <c r="E139" s="5">
        <v>34</v>
      </c>
      <c r="F139" s="5" t="s">
        <v>1077</v>
      </c>
      <c r="G139" s="5" t="s">
        <v>493</v>
      </c>
      <c r="H139" s="5">
        <v>4</v>
      </c>
      <c r="I139" s="5">
        <v>471</v>
      </c>
    </row>
    <row r="140" spans="1:9" ht="12.75">
      <c r="A140" s="5">
        <v>5144</v>
      </c>
      <c r="B140" s="5" t="s">
        <v>1166</v>
      </c>
      <c r="C140" s="5">
        <v>2</v>
      </c>
      <c r="D140" s="5" t="s">
        <v>10</v>
      </c>
      <c r="E140" s="5">
        <v>34</v>
      </c>
      <c r="F140" s="5" t="s">
        <v>1077</v>
      </c>
      <c r="G140" s="5" t="s">
        <v>494</v>
      </c>
      <c r="H140" s="5">
        <v>4</v>
      </c>
      <c r="I140" s="5">
        <v>648</v>
      </c>
    </row>
    <row r="141" spans="1:9" ht="12.75">
      <c r="A141" s="5">
        <v>5145</v>
      </c>
      <c r="B141" s="5" t="s">
        <v>1167</v>
      </c>
      <c r="C141" s="5">
        <v>2</v>
      </c>
      <c r="D141" s="5" t="s">
        <v>10</v>
      </c>
      <c r="E141" s="5">
        <v>34</v>
      </c>
      <c r="F141" s="5" t="s">
        <v>1077</v>
      </c>
      <c r="G141" s="5" t="s">
        <v>9</v>
      </c>
      <c r="H141" s="5">
        <v>4</v>
      </c>
      <c r="I141" s="5">
        <v>688</v>
      </c>
    </row>
    <row r="142" spans="1:9" ht="12.75">
      <c r="A142" s="5">
        <v>5146</v>
      </c>
      <c r="B142" s="5" t="s">
        <v>1168</v>
      </c>
      <c r="C142" s="5">
        <v>2</v>
      </c>
      <c r="D142" s="5" t="s">
        <v>10</v>
      </c>
      <c r="E142" s="5">
        <v>34</v>
      </c>
      <c r="F142" s="5" t="s">
        <v>1077</v>
      </c>
      <c r="G142" s="5" t="s">
        <v>495</v>
      </c>
      <c r="H142" s="5">
        <v>4</v>
      </c>
      <c r="I142" s="5">
        <v>571</v>
      </c>
    </row>
    <row r="143" spans="1:9" ht="12.75">
      <c r="A143" s="5">
        <v>5149</v>
      </c>
      <c r="B143" s="5" t="s">
        <v>1169</v>
      </c>
      <c r="C143" s="5">
        <v>2</v>
      </c>
      <c r="D143" s="5" t="s">
        <v>10</v>
      </c>
      <c r="E143" s="5">
        <v>34</v>
      </c>
      <c r="F143" s="5" t="s">
        <v>1077</v>
      </c>
      <c r="G143" s="5" t="s">
        <v>30</v>
      </c>
      <c r="H143" s="5">
        <v>4</v>
      </c>
      <c r="I143" s="5">
        <v>174</v>
      </c>
    </row>
    <row r="144" spans="1:9" ht="12.75">
      <c r="A144" s="5">
        <v>5150</v>
      </c>
      <c r="B144" s="5" t="s">
        <v>1170</v>
      </c>
      <c r="C144" s="5">
        <v>2</v>
      </c>
      <c r="D144" s="5" t="s">
        <v>10</v>
      </c>
      <c r="E144" s="5">
        <v>34</v>
      </c>
      <c r="F144" s="5" t="s">
        <v>1077</v>
      </c>
      <c r="G144" s="5" t="s">
        <v>497</v>
      </c>
      <c r="H144" s="5">
        <v>4</v>
      </c>
      <c r="I144" s="5">
        <v>284</v>
      </c>
    </row>
    <row r="145" spans="1:9" ht="12.75">
      <c r="A145" s="5">
        <v>5151</v>
      </c>
      <c r="B145" s="5" t="s">
        <v>1171</v>
      </c>
      <c r="C145" s="5">
        <v>2</v>
      </c>
      <c r="D145" s="5" t="s">
        <v>10</v>
      </c>
      <c r="E145" s="5">
        <v>34</v>
      </c>
      <c r="F145" s="5" t="s">
        <v>1077</v>
      </c>
      <c r="G145" s="5" t="s">
        <v>498</v>
      </c>
      <c r="H145" s="5">
        <v>4</v>
      </c>
      <c r="I145" s="5">
        <v>198</v>
      </c>
    </row>
    <row r="146" spans="1:9" ht="12.75">
      <c r="A146" s="5">
        <v>5152</v>
      </c>
      <c r="B146" s="5" t="s">
        <v>1172</v>
      </c>
      <c r="C146" s="5">
        <v>2</v>
      </c>
      <c r="D146" s="5" t="s">
        <v>10</v>
      </c>
      <c r="E146" s="5">
        <v>34</v>
      </c>
      <c r="F146" s="5" t="s">
        <v>1077</v>
      </c>
      <c r="G146" s="5" t="s">
        <v>31</v>
      </c>
      <c r="H146" s="5">
        <v>4</v>
      </c>
      <c r="I146" s="5">
        <v>235</v>
      </c>
    </row>
    <row r="147" spans="1:9" ht="12.75">
      <c r="A147" s="5">
        <v>5154</v>
      </c>
      <c r="B147" s="5" t="s">
        <v>1173</v>
      </c>
      <c r="C147" s="5">
        <v>2</v>
      </c>
      <c r="D147" s="5" t="s">
        <v>10</v>
      </c>
      <c r="E147" s="5">
        <v>34</v>
      </c>
      <c r="F147" s="5" t="s">
        <v>1077</v>
      </c>
      <c r="G147" s="5" t="s">
        <v>499</v>
      </c>
      <c r="H147" s="5">
        <v>4</v>
      </c>
      <c r="I147" s="5">
        <v>282</v>
      </c>
    </row>
    <row r="148" spans="1:9" ht="12.75">
      <c r="A148" s="5">
        <v>5155</v>
      </c>
      <c r="B148" s="5" t="s">
        <v>1174</v>
      </c>
      <c r="C148" s="5">
        <v>2</v>
      </c>
      <c r="D148" s="5" t="s">
        <v>10</v>
      </c>
      <c r="E148" s="5">
        <v>34</v>
      </c>
      <c r="F148" s="5" t="s">
        <v>1077</v>
      </c>
      <c r="G148" s="5" t="s">
        <v>500</v>
      </c>
      <c r="H148" s="5">
        <v>4</v>
      </c>
      <c r="I148" s="5">
        <v>420</v>
      </c>
    </row>
    <row r="149" spans="1:9" ht="12.75">
      <c r="A149" s="5">
        <v>5156</v>
      </c>
      <c r="B149" s="5" t="s">
        <v>1175</v>
      </c>
      <c r="C149" s="5">
        <v>2</v>
      </c>
      <c r="D149" s="5" t="s">
        <v>10</v>
      </c>
      <c r="E149" s="5">
        <v>34</v>
      </c>
      <c r="F149" s="5" t="s">
        <v>1077</v>
      </c>
      <c r="G149" s="5" t="s">
        <v>496</v>
      </c>
      <c r="H149" s="5">
        <v>4</v>
      </c>
      <c r="I149" s="5">
        <v>332</v>
      </c>
    </row>
    <row r="150" spans="1:9" ht="12.75">
      <c r="A150" s="5">
        <v>5157</v>
      </c>
      <c r="B150" s="5" t="s">
        <v>1176</v>
      </c>
      <c r="C150" s="5">
        <v>2</v>
      </c>
      <c r="D150" s="5" t="s">
        <v>10</v>
      </c>
      <c r="E150" s="5">
        <v>34</v>
      </c>
      <c r="F150" s="5" t="s">
        <v>1077</v>
      </c>
      <c r="G150" s="5" t="s">
        <v>501</v>
      </c>
      <c r="H150" s="5">
        <v>4</v>
      </c>
      <c r="I150" s="5">
        <v>184</v>
      </c>
    </row>
    <row r="151" spans="1:9" ht="12.75">
      <c r="A151" s="5">
        <v>5159</v>
      </c>
      <c r="B151" s="5" t="s">
        <v>1177</v>
      </c>
      <c r="C151" s="5">
        <v>2</v>
      </c>
      <c r="D151" s="5" t="s">
        <v>10</v>
      </c>
      <c r="E151" s="5">
        <v>34</v>
      </c>
      <c r="F151" s="5" t="s">
        <v>1077</v>
      </c>
      <c r="G151" s="5" t="s">
        <v>502</v>
      </c>
      <c r="H151" s="5">
        <v>4</v>
      </c>
      <c r="I151" s="5">
        <v>414</v>
      </c>
    </row>
    <row r="152" spans="1:9" ht="12.75">
      <c r="A152" s="5">
        <v>5160</v>
      </c>
      <c r="B152" s="5" t="s">
        <v>1178</v>
      </c>
      <c r="C152" s="5">
        <v>2</v>
      </c>
      <c r="D152" s="5" t="s">
        <v>10</v>
      </c>
      <c r="E152" s="5">
        <v>34</v>
      </c>
      <c r="F152" s="5" t="s">
        <v>1077</v>
      </c>
      <c r="G152" s="5" t="s">
        <v>503</v>
      </c>
      <c r="H152" s="5">
        <v>4</v>
      </c>
      <c r="I152" s="5">
        <v>567</v>
      </c>
    </row>
    <row r="153" spans="1:9" ht="12.75">
      <c r="A153" s="5">
        <v>5161</v>
      </c>
      <c r="B153" s="5" t="s">
        <v>1179</v>
      </c>
      <c r="C153" s="5">
        <v>2</v>
      </c>
      <c r="D153" s="5" t="s">
        <v>10</v>
      </c>
      <c r="E153" s="5">
        <v>34</v>
      </c>
      <c r="F153" s="5" t="s">
        <v>1077</v>
      </c>
      <c r="G153" s="5" t="s">
        <v>504</v>
      </c>
      <c r="H153" s="5">
        <v>4</v>
      </c>
      <c r="I153" s="5">
        <v>591</v>
      </c>
    </row>
    <row r="154" spans="1:9" ht="12.75">
      <c r="A154" s="5">
        <v>5162</v>
      </c>
      <c r="B154" s="5" t="s">
        <v>1180</v>
      </c>
      <c r="C154" s="5">
        <v>2</v>
      </c>
      <c r="D154" s="5" t="s">
        <v>10</v>
      </c>
      <c r="E154" s="5">
        <v>34</v>
      </c>
      <c r="F154" s="5" t="s">
        <v>1077</v>
      </c>
      <c r="G154" s="5" t="s">
        <v>505</v>
      </c>
      <c r="H154" s="5">
        <v>4</v>
      </c>
      <c r="I154" s="5">
        <v>643</v>
      </c>
    </row>
    <row r="155" spans="1:9" ht="12.75">
      <c r="A155" s="5">
        <v>5163</v>
      </c>
      <c r="B155" s="5" t="s">
        <v>1181</v>
      </c>
      <c r="C155" s="5">
        <v>2</v>
      </c>
      <c r="D155" s="5" t="s">
        <v>10</v>
      </c>
      <c r="E155" s="5">
        <v>34</v>
      </c>
      <c r="F155" s="5" t="s">
        <v>1077</v>
      </c>
      <c r="G155" s="5" t="s">
        <v>506</v>
      </c>
      <c r="H155" s="5">
        <v>4</v>
      </c>
      <c r="I155" s="5">
        <v>667</v>
      </c>
    </row>
    <row r="156" spans="1:9" ht="12.75">
      <c r="A156" s="5">
        <v>5176</v>
      </c>
      <c r="B156" s="5" t="s">
        <v>1182</v>
      </c>
      <c r="C156" s="5">
        <v>2</v>
      </c>
      <c r="D156" s="5" t="s">
        <v>10</v>
      </c>
      <c r="E156" s="5">
        <v>38</v>
      </c>
      <c r="F156" s="5" t="s">
        <v>1106</v>
      </c>
      <c r="G156" s="5" t="s">
        <v>507</v>
      </c>
      <c r="H156" s="5">
        <v>5</v>
      </c>
      <c r="I156" s="5">
        <v>669</v>
      </c>
    </row>
    <row r="157" spans="1:9" ht="12.75">
      <c r="A157" s="5">
        <v>5183</v>
      </c>
      <c r="B157" s="5" t="s">
        <v>1183</v>
      </c>
      <c r="C157" s="5">
        <v>2</v>
      </c>
      <c r="D157" s="5" t="s">
        <v>10</v>
      </c>
      <c r="E157" s="5">
        <v>38</v>
      </c>
      <c r="F157" s="5" t="s">
        <v>1106</v>
      </c>
      <c r="G157" s="5" t="s">
        <v>508</v>
      </c>
      <c r="H157" s="5">
        <v>5</v>
      </c>
      <c r="I157" s="5">
        <v>345</v>
      </c>
    </row>
    <row r="158" spans="1:9" ht="12.75">
      <c r="A158" s="5">
        <v>5184</v>
      </c>
      <c r="B158" s="5" t="s">
        <v>1184</v>
      </c>
      <c r="C158" s="5">
        <v>2</v>
      </c>
      <c r="D158" s="5" t="s">
        <v>10</v>
      </c>
      <c r="E158" s="5">
        <v>38</v>
      </c>
      <c r="F158" s="5" t="s">
        <v>1106</v>
      </c>
      <c r="G158" s="5" t="s">
        <v>224</v>
      </c>
      <c r="H158" s="5">
        <v>5</v>
      </c>
      <c r="I158" s="5">
        <v>526</v>
      </c>
    </row>
    <row r="159" spans="1:9" ht="12.75">
      <c r="A159" s="5">
        <v>5185</v>
      </c>
      <c r="B159" s="5" t="s">
        <v>1185</v>
      </c>
      <c r="C159" s="5">
        <v>2</v>
      </c>
      <c r="D159" s="5" t="s">
        <v>10</v>
      </c>
      <c r="E159" s="5">
        <v>38</v>
      </c>
      <c r="F159" s="5" t="s">
        <v>1106</v>
      </c>
      <c r="G159" s="5" t="s">
        <v>225</v>
      </c>
      <c r="H159" s="5">
        <v>5</v>
      </c>
      <c r="I159" s="5">
        <v>554</v>
      </c>
    </row>
    <row r="160" spans="1:9" ht="12.75">
      <c r="A160" s="5">
        <v>5186</v>
      </c>
      <c r="B160" s="5" t="s">
        <v>1186</v>
      </c>
      <c r="C160" s="5">
        <v>2</v>
      </c>
      <c r="D160" s="5" t="s">
        <v>10</v>
      </c>
      <c r="E160" s="5">
        <v>38</v>
      </c>
      <c r="F160" s="5" t="s">
        <v>1106</v>
      </c>
      <c r="G160" s="5" t="s">
        <v>226</v>
      </c>
      <c r="H160" s="5">
        <v>5</v>
      </c>
      <c r="I160" s="5">
        <v>600</v>
      </c>
    </row>
    <row r="161" spans="1:9" ht="12.75">
      <c r="A161" s="5">
        <v>5187</v>
      </c>
      <c r="B161" s="5" t="s">
        <v>1187</v>
      </c>
      <c r="C161" s="5">
        <v>2</v>
      </c>
      <c r="D161" s="5" t="s">
        <v>10</v>
      </c>
      <c r="E161" s="5">
        <v>38</v>
      </c>
      <c r="F161" s="5" t="s">
        <v>1106</v>
      </c>
      <c r="G161" s="5" t="s">
        <v>227</v>
      </c>
      <c r="H161" s="5">
        <v>5</v>
      </c>
      <c r="I161" s="5">
        <v>387</v>
      </c>
    </row>
    <row r="162" spans="1:9" ht="12.75">
      <c r="A162" s="5">
        <v>5188</v>
      </c>
      <c r="B162" s="5" t="s">
        <v>1188</v>
      </c>
      <c r="C162" s="5">
        <v>2</v>
      </c>
      <c r="D162" s="5" t="s">
        <v>10</v>
      </c>
      <c r="E162" s="5">
        <v>38</v>
      </c>
      <c r="F162" s="5" t="s">
        <v>1106</v>
      </c>
      <c r="G162" s="5" t="s">
        <v>228</v>
      </c>
      <c r="H162" s="5">
        <v>5</v>
      </c>
      <c r="I162" s="5">
        <v>653</v>
      </c>
    </row>
    <row r="163" spans="1:9" ht="12.75">
      <c r="A163" s="5">
        <v>5189</v>
      </c>
      <c r="B163" s="5" t="s">
        <v>1189</v>
      </c>
      <c r="C163" s="5">
        <v>2</v>
      </c>
      <c r="D163" s="5" t="s">
        <v>10</v>
      </c>
      <c r="E163" s="5">
        <v>38</v>
      </c>
      <c r="F163" s="5" t="s">
        <v>1106</v>
      </c>
      <c r="G163" s="5" t="s">
        <v>229</v>
      </c>
      <c r="H163" s="5">
        <v>5</v>
      </c>
      <c r="I163" s="5">
        <v>432</v>
      </c>
    </row>
    <row r="164" spans="1:9" ht="12.75">
      <c r="A164" s="5">
        <v>5190</v>
      </c>
      <c r="B164" s="5" t="s">
        <v>1190</v>
      </c>
      <c r="C164" s="5">
        <v>2</v>
      </c>
      <c r="D164" s="5" t="s">
        <v>10</v>
      </c>
      <c r="E164" s="5">
        <v>38</v>
      </c>
      <c r="F164" s="5" t="s">
        <v>1106</v>
      </c>
      <c r="G164" s="5" t="s">
        <v>230</v>
      </c>
      <c r="H164" s="5">
        <v>5</v>
      </c>
      <c r="I164" s="5">
        <v>527</v>
      </c>
    </row>
    <row r="165" spans="1:9" ht="12.75">
      <c r="A165" s="5">
        <v>5191</v>
      </c>
      <c r="B165" s="5" t="s">
        <v>1191</v>
      </c>
      <c r="C165" s="5">
        <v>2</v>
      </c>
      <c r="D165" s="5" t="s">
        <v>10</v>
      </c>
      <c r="E165" s="5">
        <v>38</v>
      </c>
      <c r="F165" s="5" t="s">
        <v>1106</v>
      </c>
      <c r="G165" s="5" t="s">
        <v>507</v>
      </c>
      <c r="H165" s="5">
        <v>5</v>
      </c>
      <c r="I165" s="5">
        <v>669</v>
      </c>
    </row>
    <row r="166" spans="1:9" ht="12.75">
      <c r="A166" s="5">
        <v>5192</v>
      </c>
      <c r="B166" s="5" t="s">
        <v>1192</v>
      </c>
      <c r="C166" s="5">
        <v>2</v>
      </c>
      <c r="D166" s="5" t="s">
        <v>10</v>
      </c>
      <c r="E166" s="5">
        <v>38</v>
      </c>
      <c r="F166" s="5" t="s">
        <v>1106</v>
      </c>
      <c r="G166" s="5" t="s">
        <v>231</v>
      </c>
      <c r="H166" s="5">
        <v>5</v>
      </c>
      <c r="I166" s="5">
        <v>717</v>
      </c>
    </row>
    <row r="167" spans="1:9" ht="12.75">
      <c r="A167" s="5">
        <v>5193</v>
      </c>
      <c r="B167" s="5" t="s">
        <v>1193</v>
      </c>
      <c r="C167" s="5">
        <v>2</v>
      </c>
      <c r="D167" s="5" t="s">
        <v>10</v>
      </c>
      <c r="E167" s="5">
        <v>38</v>
      </c>
      <c r="F167" s="5" t="s">
        <v>1106</v>
      </c>
      <c r="G167" s="5" t="s">
        <v>232</v>
      </c>
      <c r="H167" s="5">
        <v>5</v>
      </c>
      <c r="I167" s="5">
        <v>178</v>
      </c>
    </row>
    <row r="168" spans="1:9" ht="12.75">
      <c r="A168" s="5">
        <v>5194</v>
      </c>
      <c r="B168" s="5" t="s">
        <v>1194</v>
      </c>
      <c r="C168" s="5">
        <v>2</v>
      </c>
      <c r="D168" s="5" t="s">
        <v>10</v>
      </c>
      <c r="E168" s="5">
        <v>30</v>
      </c>
      <c r="F168" s="5" t="s">
        <v>1072</v>
      </c>
      <c r="G168" s="5" t="s">
        <v>233</v>
      </c>
      <c r="H168" s="5">
        <v>6</v>
      </c>
      <c r="I168" s="5">
        <v>603</v>
      </c>
    </row>
    <row r="169" spans="1:9" ht="12.75">
      <c r="A169" s="5">
        <v>5195</v>
      </c>
      <c r="B169" s="5" t="s">
        <v>1195</v>
      </c>
      <c r="C169" s="5">
        <v>2</v>
      </c>
      <c r="D169" s="5" t="s">
        <v>10</v>
      </c>
      <c r="E169" s="5">
        <v>38</v>
      </c>
      <c r="F169" s="5" t="s">
        <v>1106</v>
      </c>
      <c r="G169" s="5" t="s">
        <v>234</v>
      </c>
      <c r="H169" s="5">
        <v>5</v>
      </c>
      <c r="I169" s="5">
        <v>252</v>
      </c>
    </row>
    <row r="170" spans="1:9" ht="12.75">
      <c r="A170" s="5">
        <v>5196</v>
      </c>
      <c r="B170" s="5" t="s">
        <v>1196</v>
      </c>
      <c r="C170" s="5">
        <v>2</v>
      </c>
      <c r="D170" s="5" t="s">
        <v>10</v>
      </c>
      <c r="E170" s="5">
        <v>38</v>
      </c>
      <c r="F170" s="5" t="s">
        <v>1106</v>
      </c>
      <c r="G170" s="5" t="s">
        <v>235</v>
      </c>
      <c r="H170" s="5">
        <v>5</v>
      </c>
      <c r="I170" s="5">
        <v>602</v>
      </c>
    </row>
    <row r="171" spans="1:9" ht="12.75">
      <c r="A171" s="5">
        <v>5198</v>
      </c>
      <c r="B171" s="5" t="s">
        <v>1197</v>
      </c>
      <c r="C171" s="5">
        <v>2</v>
      </c>
      <c r="D171" s="5" t="s">
        <v>10</v>
      </c>
      <c r="E171" s="5">
        <v>38</v>
      </c>
      <c r="F171" s="5" t="s">
        <v>1106</v>
      </c>
      <c r="G171" s="5" t="s">
        <v>236</v>
      </c>
      <c r="H171" s="5">
        <v>5</v>
      </c>
      <c r="I171" s="5">
        <v>733</v>
      </c>
    </row>
    <row r="172" spans="1:9" ht="12.75">
      <c r="A172" s="5">
        <v>5200</v>
      </c>
      <c r="B172" s="5" t="s">
        <v>1198</v>
      </c>
      <c r="C172" s="5">
        <v>2</v>
      </c>
      <c r="D172" s="5" t="s">
        <v>10</v>
      </c>
      <c r="E172" s="5">
        <v>6</v>
      </c>
      <c r="F172" s="5" t="s">
        <v>1065</v>
      </c>
      <c r="G172" s="5" t="s">
        <v>237</v>
      </c>
      <c r="H172" s="5">
        <v>5</v>
      </c>
      <c r="I172" s="5">
        <v>412</v>
      </c>
    </row>
    <row r="173" spans="1:9" ht="12.75">
      <c r="A173" s="5">
        <v>5201</v>
      </c>
      <c r="B173" s="5" t="s">
        <v>1199</v>
      </c>
      <c r="C173" s="5">
        <v>2</v>
      </c>
      <c r="D173" s="5" t="s">
        <v>10</v>
      </c>
      <c r="E173" s="5">
        <v>38</v>
      </c>
      <c r="F173" s="5" t="s">
        <v>1106</v>
      </c>
      <c r="G173" s="5" t="s">
        <v>238</v>
      </c>
      <c r="H173" s="5">
        <v>5</v>
      </c>
      <c r="I173" s="5">
        <v>692</v>
      </c>
    </row>
    <row r="174" spans="1:9" ht="12.75">
      <c r="A174" s="5">
        <v>5202</v>
      </c>
      <c r="B174" s="5" t="s">
        <v>1200</v>
      </c>
      <c r="C174" s="5">
        <v>2</v>
      </c>
      <c r="D174" s="5" t="s">
        <v>10</v>
      </c>
      <c r="E174" s="5">
        <v>38</v>
      </c>
      <c r="F174" s="5" t="s">
        <v>1106</v>
      </c>
      <c r="G174" s="5" t="s">
        <v>474</v>
      </c>
      <c r="H174" s="5">
        <v>5</v>
      </c>
      <c r="I174" s="5">
        <v>687</v>
      </c>
    </row>
    <row r="175" spans="1:9" ht="12.75">
      <c r="A175" s="5">
        <v>5203</v>
      </c>
      <c r="B175" s="5" t="s">
        <v>1201</v>
      </c>
      <c r="C175" s="5">
        <v>2</v>
      </c>
      <c r="D175" s="5" t="s">
        <v>10</v>
      </c>
      <c r="E175" s="5">
        <v>38</v>
      </c>
      <c r="F175" s="5" t="s">
        <v>1106</v>
      </c>
      <c r="G175" s="5" t="s">
        <v>239</v>
      </c>
      <c r="H175" s="5">
        <v>5</v>
      </c>
      <c r="I175" s="5">
        <v>219</v>
      </c>
    </row>
    <row r="176" spans="1:9" ht="12.75">
      <c r="A176" s="5">
        <v>5204</v>
      </c>
      <c r="B176" s="5" t="s">
        <v>1202</v>
      </c>
      <c r="C176" s="5">
        <v>2</v>
      </c>
      <c r="D176" s="5" t="s">
        <v>10</v>
      </c>
      <c r="E176" s="5">
        <v>38</v>
      </c>
      <c r="F176" s="5" t="s">
        <v>1106</v>
      </c>
      <c r="G176" s="5" t="s">
        <v>240</v>
      </c>
      <c r="H176" s="5">
        <v>5</v>
      </c>
      <c r="I176" s="5">
        <v>265</v>
      </c>
    </row>
    <row r="177" spans="1:9" ht="12.75">
      <c r="A177" s="5">
        <v>5205</v>
      </c>
      <c r="B177" s="5" t="s">
        <v>1203</v>
      </c>
      <c r="C177" s="5">
        <v>2</v>
      </c>
      <c r="D177" s="5" t="s">
        <v>10</v>
      </c>
      <c r="E177" s="5">
        <v>38</v>
      </c>
      <c r="F177" s="5" t="s">
        <v>1106</v>
      </c>
      <c r="G177" s="5" t="s">
        <v>241</v>
      </c>
      <c r="H177" s="5">
        <v>5</v>
      </c>
      <c r="I177" s="5">
        <v>264</v>
      </c>
    </row>
    <row r="178" spans="1:9" ht="12.75">
      <c r="A178" s="5">
        <v>5206</v>
      </c>
      <c r="B178" s="5" t="s">
        <v>1204</v>
      </c>
      <c r="C178" s="5">
        <v>2</v>
      </c>
      <c r="D178" s="5" t="s">
        <v>10</v>
      </c>
      <c r="E178" s="5">
        <v>38</v>
      </c>
      <c r="F178" s="5" t="s">
        <v>1106</v>
      </c>
      <c r="G178" s="5" t="s">
        <v>242</v>
      </c>
      <c r="H178" s="5">
        <v>5</v>
      </c>
      <c r="I178" s="5">
        <v>358</v>
      </c>
    </row>
    <row r="179" spans="1:9" ht="12.75">
      <c r="A179" s="5">
        <v>5207</v>
      </c>
      <c r="B179" s="5" t="s">
        <v>1205</v>
      </c>
      <c r="C179" s="5">
        <v>2</v>
      </c>
      <c r="D179" s="5" t="s">
        <v>10</v>
      </c>
      <c r="E179" s="5">
        <v>6</v>
      </c>
      <c r="F179" s="5" t="s">
        <v>1065</v>
      </c>
      <c r="G179" s="5" t="s">
        <v>243</v>
      </c>
      <c r="H179" s="5">
        <v>5</v>
      </c>
      <c r="I179" s="5">
        <v>523</v>
      </c>
    </row>
    <row r="180" spans="1:9" ht="12.75">
      <c r="A180" s="5">
        <v>5208</v>
      </c>
      <c r="B180" s="5" t="s">
        <v>1206</v>
      </c>
      <c r="C180" s="5">
        <v>2</v>
      </c>
      <c r="D180" s="5" t="s">
        <v>10</v>
      </c>
      <c r="E180" s="5">
        <v>6</v>
      </c>
      <c r="F180" s="5" t="s">
        <v>1065</v>
      </c>
      <c r="G180" s="5" t="s">
        <v>244</v>
      </c>
      <c r="H180" s="5">
        <v>5</v>
      </c>
      <c r="I180" s="5">
        <v>553</v>
      </c>
    </row>
    <row r="181" spans="1:9" ht="12.75">
      <c r="A181" s="5">
        <v>5209</v>
      </c>
      <c r="B181" s="5" t="s">
        <v>1207</v>
      </c>
      <c r="C181" s="5">
        <v>2</v>
      </c>
      <c r="D181" s="5" t="s">
        <v>10</v>
      </c>
      <c r="E181" s="5">
        <v>6</v>
      </c>
      <c r="F181" s="5" t="s">
        <v>1065</v>
      </c>
      <c r="G181" s="5" t="s">
        <v>237</v>
      </c>
      <c r="H181" s="5">
        <v>5</v>
      </c>
      <c r="I181" s="5">
        <v>412</v>
      </c>
    </row>
    <row r="182" spans="1:9" ht="12.75">
      <c r="A182" s="5">
        <v>5212</v>
      </c>
      <c r="B182" s="5" t="s">
        <v>1208</v>
      </c>
      <c r="C182" s="5">
        <v>2</v>
      </c>
      <c r="D182" s="5" t="s">
        <v>10</v>
      </c>
      <c r="E182" s="5">
        <v>38</v>
      </c>
      <c r="F182" s="5" t="s">
        <v>1106</v>
      </c>
      <c r="G182" s="5" t="s">
        <v>664</v>
      </c>
      <c r="H182" s="5">
        <v>5</v>
      </c>
      <c r="I182" s="5">
        <v>171</v>
      </c>
    </row>
    <row r="183" spans="1:9" ht="12.75">
      <c r="A183" s="5">
        <v>5213</v>
      </c>
      <c r="B183" s="5" t="s">
        <v>1209</v>
      </c>
      <c r="C183" s="5">
        <v>2</v>
      </c>
      <c r="D183" s="5" t="s">
        <v>10</v>
      </c>
      <c r="E183" s="5">
        <v>38</v>
      </c>
      <c r="F183" s="5" t="s">
        <v>1106</v>
      </c>
      <c r="G183" s="5" t="s">
        <v>665</v>
      </c>
      <c r="H183" s="5">
        <v>5</v>
      </c>
      <c r="I183" s="5">
        <v>650</v>
      </c>
    </row>
    <row r="184" spans="1:9" ht="12.75">
      <c r="A184" s="5">
        <v>5214</v>
      </c>
      <c r="B184" s="5" t="s">
        <v>1210</v>
      </c>
      <c r="C184" s="5">
        <v>2</v>
      </c>
      <c r="D184" s="5" t="s">
        <v>10</v>
      </c>
      <c r="E184" s="5">
        <v>38</v>
      </c>
      <c r="F184" s="5" t="s">
        <v>1106</v>
      </c>
      <c r="G184" s="5" t="s">
        <v>462</v>
      </c>
      <c r="H184" s="5">
        <v>5</v>
      </c>
      <c r="I184" s="5">
        <v>371</v>
      </c>
    </row>
    <row r="185" spans="1:9" ht="12.75">
      <c r="A185" s="5">
        <v>5215</v>
      </c>
      <c r="B185" s="5" t="s">
        <v>1211</v>
      </c>
      <c r="C185" s="5">
        <v>2</v>
      </c>
      <c r="D185" s="5" t="s">
        <v>10</v>
      </c>
      <c r="E185" s="5">
        <v>38</v>
      </c>
      <c r="F185" s="5" t="s">
        <v>1106</v>
      </c>
      <c r="G185" s="5" t="s">
        <v>666</v>
      </c>
      <c r="H185" s="5">
        <v>5</v>
      </c>
      <c r="I185" s="5">
        <v>333</v>
      </c>
    </row>
    <row r="186" spans="1:9" ht="12.75">
      <c r="A186" s="5">
        <v>5216</v>
      </c>
      <c r="B186" s="5" t="s">
        <v>1212</v>
      </c>
      <c r="C186" s="5">
        <v>2</v>
      </c>
      <c r="D186" s="5" t="s">
        <v>10</v>
      </c>
      <c r="E186" s="5">
        <v>38</v>
      </c>
      <c r="F186" s="5" t="s">
        <v>1106</v>
      </c>
      <c r="G186" s="5" t="s">
        <v>667</v>
      </c>
      <c r="H186" s="5">
        <v>5</v>
      </c>
      <c r="I186" s="5">
        <v>658</v>
      </c>
    </row>
    <row r="187" spans="1:9" ht="12.75">
      <c r="A187" s="5">
        <v>5220</v>
      </c>
      <c r="B187" s="5" t="s">
        <v>1213</v>
      </c>
      <c r="C187" s="5">
        <v>2</v>
      </c>
      <c r="D187" s="5" t="s">
        <v>10</v>
      </c>
      <c r="E187" s="5">
        <v>38</v>
      </c>
      <c r="F187" s="5" t="s">
        <v>1106</v>
      </c>
      <c r="G187" s="5" t="s">
        <v>668</v>
      </c>
      <c r="H187" s="5">
        <v>5</v>
      </c>
      <c r="I187" s="5">
        <v>251</v>
      </c>
    </row>
    <row r="188" spans="1:9" ht="12.75">
      <c r="A188" s="5">
        <v>5221</v>
      </c>
      <c r="B188" s="5" t="s">
        <v>1214</v>
      </c>
      <c r="C188" s="5">
        <v>2</v>
      </c>
      <c r="D188" s="5" t="s">
        <v>10</v>
      </c>
      <c r="E188" s="5">
        <v>38</v>
      </c>
      <c r="F188" s="5" t="s">
        <v>1106</v>
      </c>
      <c r="G188" s="5" t="s">
        <v>669</v>
      </c>
      <c r="H188" s="5">
        <v>5</v>
      </c>
      <c r="I188" s="5">
        <v>324</v>
      </c>
    </row>
    <row r="189" spans="1:9" ht="12.75">
      <c r="A189" s="5">
        <v>5226</v>
      </c>
      <c r="B189" s="5" t="s">
        <v>1215</v>
      </c>
      <c r="C189" s="5">
        <v>2</v>
      </c>
      <c r="D189" s="5" t="s">
        <v>10</v>
      </c>
      <c r="E189" s="5">
        <v>38</v>
      </c>
      <c r="F189" s="5" t="s">
        <v>1106</v>
      </c>
      <c r="G189" s="5" t="s">
        <v>670</v>
      </c>
      <c r="H189" s="5">
        <v>5</v>
      </c>
      <c r="I189" s="5">
        <v>380</v>
      </c>
    </row>
    <row r="190" spans="1:9" ht="12.75">
      <c r="A190" s="5">
        <v>5227</v>
      </c>
      <c r="B190" s="5" t="s">
        <v>1216</v>
      </c>
      <c r="C190" s="5">
        <v>2</v>
      </c>
      <c r="D190" s="5" t="s">
        <v>10</v>
      </c>
      <c r="E190" s="5">
        <v>38</v>
      </c>
      <c r="F190" s="5" t="s">
        <v>1106</v>
      </c>
      <c r="G190" s="5" t="s">
        <v>671</v>
      </c>
      <c r="H190" s="5">
        <v>5</v>
      </c>
      <c r="I190" s="5">
        <v>365</v>
      </c>
    </row>
    <row r="191" spans="1:9" ht="12.75">
      <c r="A191" s="5">
        <v>5228</v>
      </c>
      <c r="B191" s="5" t="s">
        <v>1217</v>
      </c>
      <c r="C191" s="5">
        <v>2</v>
      </c>
      <c r="D191" s="5" t="s">
        <v>10</v>
      </c>
      <c r="E191" s="5">
        <v>6</v>
      </c>
      <c r="F191" s="5" t="s">
        <v>1065</v>
      </c>
      <c r="G191" s="5" t="s">
        <v>672</v>
      </c>
      <c r="H191" s="5">
        <v>5</v>
      </c>
      <c r="I191" s="5">
        <v>376</v>
      </c>
    </row>
    <row r="192" spans="1:9" ht="12.75">
      <c r="A192" s="5">
        <v>5229</v>
      </c>
      <c r="B192" s="5" t="s">
        <v>1218</v>
      </c>
      <c r="C192" s="5">
        <v>2</v>
      </c>
      <c r="D192" s="5" t="s">
        <v>10</v>
      </c>
      <c r="E192" s="5">
        <v>38</v>
      </c>
      <c r="F192" s="5" t="s">
        <v>1106</v>
      </c>
      <c r="G192" s="5" t="s">
        <v>475</v>
      </c>
      <c r="H192" s="5">
        <v>5</v>
      </c>
      <c r="I192" s="5">
        <v>372</v>
      </c>
    </row>
    <row r="193" spans="1:9" ht="12.75">
      <c r="A193" s="5">
        <v>5230</v>
      </c>
      <c r="B193" s="5" t="s">
        <v>1219</v>
      </c>
      <c r="C193" s="5">
        <v>2</v>
      </c>
      <c r="D193" s="5" t="s">
        <v>10</v>
      </c>
      <c r="E193" s="5">
        <v>6</v>
      </c>
      <c r="F193" s="5" t="s">
        <v>1065</v>
      </c>
      <c r="G193" s="5" t="s">
        <v>673</v>
      </c>
      <c r="H193" s="5">
        <v>5</v>
      </c>
      <c r="I193" s="5">
        <v>199</v>
      </c>
    </row>
    <row r="194" spans="1:9" ht="12.75">
      <c r="A194" s="5">
        <v>5231</v>
      </c>
      <c r="B194" s="5" t="s">
        <v>1220</v>
      </c>
      <c r="C194" s="5">
        <v>2</v>
      </c>
      <c r="D194" s="5" t="s">
        <v>10</v>
      </c>
      <c r="E194" s="5">
        <v>38</v>
      </c>
      <c r="F194" s="5" t="s">
        <v>1106</v>
      </c>
      <c r="G194" s="5" t="s">
        <v>674</v>
      </c>
      <c r="H194" s="5">
        <v>5</v>
      </c>
      <c r="I194" s="5">
        <v>229</v>
      </c>
    </row>
    <row r="195" spans="1:9" ht="12.75">
      <c r="A195" s="5">
        <v>5232</v>
      </c>
      <c r="B195" s="5" t="s">
        <v>1221</v>
      </c>
      <c r="C195" s="5">
        <v>2</v>
      </c>
      <c r="D195" s="5" t="s">
        <v>10</v>
      </c>
      <c r="E195" s="5">
        <v>38</v>
      </c>
      <c r="F195" s="5" t="s">
        <v>1106</v>
      </c>
      <c r="G195" s="5" t="s">
        <v>675</v>
      </c>
      <c r="H195" s="5">
        <v>5</v>
      </c>
      <c r="I195" s="5">
        <v>578</v>
      </c>
    </row>
    <row r="196" spans="1:9" ht="12.75">
      <c r="A196" s="5">
        <v>5233</v>
      </c>
      <c r="B196" s="5" t="s">
        <v>1222</v>
      </c>
      <c r="C196" s="5">
        <v>2</v>
      </c>
      <c r="D196" s="5" t="s">
        <v>10</v>
      </c>
      <c r="E196" s="5">
        <v>38</v>
      </c>
      <c r="F196" s="5" t="s">
        <v>1106</v>
      </c>
      <c r="G196" s="5" t="s">
        <v>676</v>
      </c>
      <c r="H196" s="5">
        <v>5</v>
      </c>
      <c r="I196" s="5">
        <v>583</v>
      </c>
    </row>
    <row r="197" spans="1:9" ht="12.75">
      <c r="A197" s="5">
        <v>5235</v>
      </c>
      <c r="B197" s="5" t="s">
        <v>1223</v>
      </c>
      <c r="C197" s="5">
        <v>2</v>
      </c>
      <c r="D197" s="5" t="s">
        <v>10</v>
      </c>
      <c r="E197" s="5">
        <v>6</v>
      </c>
      <c r="F197" s="5" t="s">
        <v>1065</v>
      </c>
      <c r="G197" s="5" t="s">
        <v>32</v>
      </c>
      <c r="H197" s="5">
        <v>5</v>
      </c>
      <c r="I197" s="5">
        <v>263</v>
      </c>
    </row>
    <row r="198" spans="1:9" ht="12.75">
      <c r="A198" s="5">
        <v>5236</v>
      </c>
      <c r="B198" s="5" t="s">
        <v>1224</v>
      </c>
      <c r="C198" s="5">
        <v>2</v>
      </c>
      <c r="D198" s="5" t="s">
        <v>10</v>
      </c>
      <c r="E198" s="5">
        <v>6</v>
      </c>
      <c r="F198" s="5" t="s">
        <v>1065</v>
      </c>
      <c r="G198" s="5" t="s">
        <v>677</v>
      </c>
      <c r="H198" s="5">
        <v>5</v>
      </c>
      <c r="I198" s="5">
        <v>366</v>
      </c>
    </row>
    <row r="199" spans="1:9" ht="12.75">
      <c r="A199" s="5">
        <v>5237</v>
      </c>
      <c r="B199" s="5" t="s">
        <v>1225</v>
      </c>
      <c r="C199" s="5">
        <v>2</v>
      </c>
      <c r="D199" s="5" t="s">
        <v>10</v>
      </c>
      <c r="E199" s="5">
        <v>6</v>
      </c>
      <c r="F199" s="5" t="s">
        <v>1065</v>
      </c>
      <c r="G199" s="5" t="s">
        <v>678</v>
      </c>
      <c r="H199" s="5">
        <v>5</v>
      </c>
      <c r="I199" s="5">
        <v>685</v>
      </c>
    </row>
    <row r="200" spans="1:9" ht="12.75">
      <c r="A200" s="5">
        <v>5238</v>
      </c>
      <c r="B200" s="5" t="s">
        <v>1226</v>
      </c>
      <c r="C200" s="5">
        <v>2</v>
      </c>
      <c r="D200" s="5" t="s">
        <v>10</v>
      </c>
      <c r="E200" s="5">
        <v>6</v>
      </c>
      <c r="F200" s="5" t="s">
        <v>1065</v>
      </c>
      <c r="G200" s="5" t="s">
        <v>461</v>
      </c>
      <c r="H200" s="5">
        <v>5</v>
      </c>
      <c r="I200" s="5">
        <v>194</v>
      </c>
    </row>
    <row r="201" spans="1:9" ht="12.75">
      <c r="A201" s="5">
        <v>5240</v>
      </c>
      <c r="B201" s="5" t="s">
        <v>1227</v>
      </c>
      <c r="C201" s="5">
        <v>2</v>
      </c>
      <c r="D201" s="5" t="s">
        <v>10</v>
      </c>
      <c r="E201" s="5">
        <v>6</v>
      </c>
      <c r="F201" s="5" t="s">
        <v>1065</v>
      </c>
      <c r="G201" s="5" t="s">
        <v>679</v>
      </c>
      <c r="H201" s="5">
        <v>5</v>
      </c>
      <c r="I201" s="5">
        <v>274</v>
      </c>
    </row>
    <row r="202" spans="1:9" ht="12.75">
      <c r="A202" s="5">
        <v>5244</v>
      </c>
      <c r="B202" s="5" t="s">
        <v>1228</v>
      </c>
      <c r="C202" s="5">
        <v>2</v>
      </c>
      <c r="D202" s="5" t="s">
        <v>10</v>
      </c>
      <c r="E202" s="5">
        <v>6</v>
      </c>
      <c r="F202" s="5" t="s">
        <v>1065</v>
      </c>
      <c r="G202" s="5" t="s">
        <v>680</v>
      </c>
      <c r="H202" s="5">
        <v>5</v>
      </c>
      <c r="I202" s="5">
        <v>649</v>
      </c>
    </row>
    <row r="203" spans="1:9" ht="12.75">
      <c r="A203" s="5">
        <v>5245</v>
      </c>
      <c r="B203" s="5" t="s">
        <v>1229</v>
      </c>
      <c r="C203" s="5">
        <v>2</v>
      </c>
      <c r="D203" s="5" t="s">
        <v>10</v>
      </c>
      <c r="E203" s="5">
        <v>6</v>
      </c>
      <c r="F203" s="5" t="s">
        <v>1065</v>
      </c>
      <c r="G203" s="5" t="s">
        <v>467</v>
      </c>
      <c r="H203" s="5">
        <v>5</v>
      </c>
      <c r="I203" s="5">
        <v>224</v>
      </c>
    </row>
    <row r="204" spans="1:9" ht="12.75">
      <c r="A204" s="5">
        <v>5246</v>
      </c>
      <c r="B204" s="5" t="s">
        <v>1230</v>
      </c>
      <c r="C204" s="5">
        <v>2</v>
      </c>
      <c r="D204" s="5" t="s">
        <v>10</v>
      </c>
      <c r="E204" s="5">
        <v>6</v>
      </c>
      <c r="F204" s="5" t="s">
        <v>1065</v>
      </c>
      <c r="G204" s="5" t="s">
        <v>681</v>
      </c>
      <c r="H204" s="5">
        <v>5</v>
      </c>
      <c r="I204" s="5">
        <v>172</v>
      </c>
    </row>
    <row r="205" spans="1:9" ht="12.75">
      <c r="A205" s="5">
        <v>5248</v>
      </c>
      <c r="B205" s="5" t="s">
        <v>1231</v>
      </c>
      <c r="C205" s="5">
        <v>2</v>
      </c>
      <c r="D205" s="5" t="s">
        <v>10</v>
      </c>
      <c r="E205" s="5">
        <v>6</v>
      </c>
      <c r="F205" s="5" t="s">
        <v>1065</v>
      </c>
      <c r="G205" s="5" t="s">
        <v>682</v>
      </c>
      <c r="H205" s="5">
        <v>5</v>
      </c>
      <c r="I205" s="5">
        <v>218</v>
      </c>
    </row>
    <row r="206" spans="1:9" ht="12.75">
      <c r="A206" s="5">
        <v>5249</v>
      </c>
      <c r="B206" s="5" t="s">
        <v>1232</v>
      </c>
      <c r="C206" s="5">
        <v>2</v>
      </c>
      <c r="D206" s="5" t="s">
        <v>10</v>
      </c>
      <c r="E206" s="5">
        <v>6</v>
      </c>
      <c r="F206" s="5" t="s">
        <v>1065</v>
      </c>
      <c r="G206" s="5" t="s">
        <v>683</v>
      </c>
      <c r="H206" s="5">
        <v>5</v>
      </c>
      <c r="I206" s="5">
        <v>271</v>
      </c>
    </row>
    <row r="207" spans="1:9" ht="12.75">
      <c r="A207" s="5">
        <v>5251</v>
      </c>
      <c r="B207" s="5" t="s">
        <v>1233</v>
      </c>
      <c r="C207" s="5">
        <v>2</v>
      </c>
      <c r="D207" s="5" t="s">
        <v>10</v>
      </c>
      <c r="E207" s="5">
        <v>6</v>
      </c>
      <c r="F207" s="5" t="s">
        <v>1065</v>
      </c>
      <c r="G207" s="5" t="s">
        <v>684</v>
      </c>
      <c r="H207" s="5">
        <v>5</v>
      </c>
      <c r="I207" s="5">
        <v>507</v>
      </c>
    </row>
    <row r="208" spans="1:9" ht="12.75">
      <c r="A208" s="5">
        <v>5252</v>
      </c>
      <c r="B208" s="5" t="s">
        <v>1234</v>
      </c>
      <c r="C208" s="5">
        <v>2</v>
      </c>
      <c r="D208" s="5" t="s">
        <v>10</v>
      </c>
      <c r="E208" s="5">
        <v>6</v>
      </c>
      <c r="F208" s="5" t="s">
        <v>1065</v>
      </c>
      <c r="G208" s="5" t="s">
        <v>681</v>
      </c>
      <c r="H208" s="5">
        <v>5</v>
      </c>
      <c r="I208" s="5">
        <v>172</v>
      </c>
    </row>
    <row r="209" spans="1:9" ht="12.75">
      <c r="A209" s="5">
        <v>5265</v>
      </c>
      <c r="B209" s="5" t="s">
        <v>1235</v>
      </c>
      <c r="C209" s="5">
        <v>2</v>
      </c>
      <c r="D209" s="5" t="s">
        <v>10</v>
      </c>
      <c r="E209" s="5">
        <v>30</v>
      </c>
      <c r="F209" s="5" t="s">
        <v>1072</v>
      </c>
      <c r="G209" s="5" t="s">
        <v>468</v>
      </c>
      <c r="H209" s="5">
        <v>6</v>
      </c>
      <c r="I209" s="5">
        <v>603</v>
      </c>
    </row>
    <row r="210" spans="1:9" ht="12.75">
      <c r="A210" s="5">
        <v>5274</v>
      </c>
      <c r="B210" s="5" t="s">
        <v>1236</v>
      </c>
      <c r="C210" s="5">
        <v>2</v>
      </c>
      <c r="D210" s="5" t="s">
        <v>10</v>
      </c>
      <c r="E210" s="5">
        <v>30</v>
      </c>
      <c r="F210" s="5" t="s">
        <v>1072</v>
      </c>
      <c r="G210" s="5" t="s">
        <v>468</v>
      </c>
      <c r="H210" s="5">
        <v>6</v>
      </c>
      <c r="I210" s="5">
        <v>603</v>
      </c>
    </row>
    <row r="211" spans="1:9" ht="12.75">
      <c r="A211" s="5">
        <v>5276</v>
      </c>
      <c r="B211" s="5" t="s">
        <v>1237</v>
      </c>
      <c r="C211" s="5">
        <v>2</v>
      </c>
      <c r="D211" s="5" t="s">
        <v>10</v>
      </c>
      <c r="E211" s="5">
        <v>30</v>
      </c>
      <c r="F211" s="5" t="s">
        <v>1072</v>
      </c>
      <c r="G211" s="5" t="s">
        <v>685</v>
      </c>
      <c r="H211" s="5">
        <v>6</v>
      </c>
      <c r="I211" s="5">
        <v>603</v>
      </c>
    </row>
    <row r="212" spans="1:9" ht="12.75">
      <c r="A212" s="5">
        <v>5277</v>
      </c>
      <c r="B212" s="5" t="s">
        <v>1238</v>
      </c>
      <c r="C212" s="5">
        <v>2</v>
      </c>
      <c r="D212" s="5" t="s">
        <v>10</v>
      </c>
      <c r="E212" s="5">
        <v>30</v>
      </c>
      <c r="F212" s="5" t="s">
        <v>1072</v>
      </c>
      <c r="G212" s="5" t="s">
        <v>686</v>
      </c>
      <c r="H212" s="5">
        <v>6</v>
      </c>
      <c r="I212" s="5">
        <v>603</v>
      </c>
    </row>
    <row r="213" spans="1:9" ht="12.75">
      <c r="A213" s="5">
        <v>5279</v>
      </c>
      <c r="B213" s="5" t="s">
        <v>1239</v>
      </c>
      <c r="C213" s="5">
        <v>2</v>
      </c>
      <c r="D213" s="5" t="s">
        <v>10</v>
      </c>
      <c r="E213" s="5">
        <v>30</v>
      </c>
      <c r="F213" s="5" t="s">
        <v>1072</v>
      </c>
      <c r="G213" s="5" t="s">
        <v>687</v>
      </c>
      <c r="H213" s="5">
        <v>6</v>
      </c>
      <c r="I213" s="5">
        <v>603</v>
      </c>
    </row>
    <row r="214" spans="1:9" ht="12.75">
      <c r="A214" s="5">
        <v>5280</v>
      </c>
      <c r="B214" s="5" t="s">
        <v>1240</v>
      </c>
      <c r="C214" s="5">
        <v>2</v>
      </c>
      <c r="D214" s="5" t="s">
        <v>10</v>
      </c>
      <c r="E214" s="5">
        <v>31</v>
      </c>
      <c r="F214" s="5" t="s">
        <v>1075</v>
      </c>
      <c r="G214" s="5" t="s">
        <v>688</v>
      </c>
      <c r="H214" s="5">
        <v>6</v>
      </c>
      <c r="I214" s="5">
        <v>603</v>
      </c>
    </row>
    <row r="215" spans="1:9" ht="12.75">
      <c r="A215" s="5">
        <v>5284</v>
      </c>
      <c r="B215" s="5" t="s">
        <v>1241</v>
      </c>
      <c r="C215" s="5">
        <v>2</v>
      </c>
      <c r="D215" s="5" t="s">
        <v>10</v>
      </c>
      <c r="E215" s="5">
        <v>30</v>
      </c>
      <c r="F215" s="5" t="s">
        <v>1072</v>
      </c>
      <c r="G215" s="5" t="s">
        <v>689</v>
      </c>
      <c r="H215" s="5">
        <v>6</v>
      </c>
      <c r="I215" s="5">
        <v>603</v>
      </c>
    </row>
    <row r="216" spans="1:9" ht="12.75">
      <c r="A216" s="5">
        <v>5285</v>
      </c>
      <c r="B216" s="5" t="s">
        <v>1242</v>
      </c>
      <c r="C216" s="5">
        <v>2</v>
      </c>
      <c r="D216" s="5" t="s">
        <v>10</v>
      </c>
      <c r="E216" s="5">
        <v>30</v>
      </c>
      <c r="F216" s="5" t="s">
        <v>1072</v>
      </c>
      <c r="G216" s="5" t="s">
        <v>690</v>
      </c>
      <c r="H216" s="5">
        <v>6</v>
      </c>
      <c r="I216" s="5">
        <v>603</v>
      </c>
    </row>
    <row r="217" spans="1:9" ht="12.75">
      <c r="A217" s="5">
        <v>5286</v>
      </c>
      <c r="B217" s="5" t="s">
        <v>1243</v>
      </c>
      <c r="C217" s="5">
        <v>2</v>
      </c>
      <c r="D217" s="5" t="s">
        <v>10</v>
      </c>
      <c r="E217" s="5">
        <v>31</v>
      </c>
      <c r="F217" s="5" t="s">
        <v>1075</v>
      </c>
      <c r="G217" s="5" t="s">
        <v>691</v>
      </c>
      <c r="H217" s="5">
        <v>6</v>
      </c>
      <c r="I217" s="5">
        <v>603</v>
      </c>
    </row>
    <row r="218" spans="1:9" ht="12.75">
      <c r="A218" s="5">
        <v>5287</v>
      </c>
      <c r="B218" s="5" t="s">
        <v>1244</v>
      </c>
      <c r="C218" s="5">
        <v>2</v>
      </c>
      <c r="D218" s="5" t="s">
        <v>10</v>
      </c>
      <c r="E218" s="5">
        <v>30</v>
      </c>
      <c r="F218" s="5" t="s">
        <v>1072</v>
      </c>
      <c r="G218" s="5" t="s">
        <v>692</v>
      </c>
      <c r="H218" s="5">
        <v>6</v>
      </c>
      <c r="I218" s="5">
        <v>603</v>
      </c>
    </row>
    <row r="219" spans="1:9" ht="12.75">
      <c r="A219" s="5">
        <v>5289</v>
      </c>
      <c r="B219" s="5" t="s">
        <v>1245</v>
      </c>
      <c r="C219" s="5">
        <v>2</v>
      </c>
      <c r="D219" s="5" t="s">
        <v>10</v>
      </c>
      <c r="E219" s="5">
        <v>30</v>
      </c>
      <c r="F219" s="5" t="s">
        <v>1072</v>
      </c>
      <c r="G219" s="5" t="s">
        <v>469</v>
      </c>
      <c r="H219" s="5">
        <v>6</v>
      </c>
      <c r="I219" s="5">
        <v>603</v>
      </c>
    </row>
    <row r="220" spans="1:9" ht="12.75">
      <c r="A220" s="5">
        <v>5290</v>
      </c>
      <c r="B220" s="5" t="s">
        <v>1246</v>
      </c>
      <c r="C220" s="5">
        <v>2</v>
      </c>
      <c r="D220" s="5" t="s">
        <v>10</v>
      </c>
      <c r="E220" s="5">
        <v>30</v>
      </c>
      <c r="F220" s="5" t="s">
        <v>1072</v>
      </c>
      <c r="G220" s="5" t="s">
        <v>33</v>
      </c>
      <c r="H220" s="5">
        <v>6</v>
      </c>
      <c r="I220" s="5">
        <v>603</v>
      </c>
    </row>
    <row r="221" spans="1:9" ht="12.75">
      <c r="A221" s="5">
        <v>5291</v>
      </c>
      <c r="B221" s="5" t="s">
        <v>1247</v>
      </c>
      <c r="C221" s="5">
        <v>2</v>
      </c>
      <c r="D221" s="5" t="s">
        <v>10</v>
      </c>
      <c r="E221" s="5">
        <v>32</v>
      </c>
      <c r="F221" s="5" t="s">
        <v>1070</v>
      </c>
      <c r="G221" s="5" t="s">
        <v>693</v>
      </c>
      <c r="H221" s="5">
        <v>6</v>
      </c>
      <c r="I221" s="5">
        <v>603</v>
      </c>
    </row>
    <row r="222" spans="1:9" ht="12.75">
      <c r="A222" s="5">
        <v>5292</v>
      </c>
      <c r="B222" s="5" t="s">
        <v>1248</v>
      </c>
      <c r="C222" s="5">
        <v>2</v>
      </c>
      <c r="D222" s="5" t="s">
        <v>10</v>
      </c>
      <c r="E222" s="5">
        <v>30</v>
      </c>
      <c r="F222" s="5" t="s">
        <v>1072</v>
      </c>
      <c r="G222" s="5" t="s">
        <v>694</v>
      </c>
      <c r="H222" s="5">
        <v>6</v>
      </c>
      <c r="I222" s="5">
        <v>603</v>
      </c>
    </row>
    <row r="223" spans="1:9" ht="12.75">
      <c r="A223" s="5">
        <v>5293</v>
      </c>
      <c r="B223" s="5" t="s">
        <v>1249</v>
      </c>
      <c r="C223" s="5">
        <v>2</v>
      </c>
      <c r="D223" s="5" t="s">
        <v>10</v>
      </c>
      <c r="E223" s="5">
        <v>30</v>
      </c>
      <c r="F223" s="5" t="s">
        <v>1072</v>
      </c>
      <c r="G223" s="5" t="s">
        <v>695</v>
      </c>
      <c r="H223" s="5">
        <v>6</v>
      </c>
      <c r="I223" s="5">
        <v>603</v>
      </c>
    </row>
    <row r="224" spans="1:9" ht="12.75">
      <c r="A224" s="5">
        <v>5294</v>
      </c>
      <c r="B224" s="5" t="s">
        <v>1250</v>
      </c>
      <c r="C224" s="5">
        <v>2</v>
      </c>
      <c r="D224" s="5" t="s">
        <v>10</v>
      </c>
      <c r="E224" s="5">
        <v>30</v>
      </c>
      <c r="F224" s="5" t="s">
        <v>1072</v>
      </c>
      <c r="G224" s="5" t="s">
        <v>696</v>
      </c>
      <c r="H224" s="5">
        <v>6</v>
      </c>
      <c r="I224" s="5">
        <v>603</v>
      </c>
    </row>
    <row r="225" spans="1:9" ht="12.75">
      <c r="A225" s="5">
        <v>5295</v>
      </c>
      <c r="B225" s="5" t="s">
        <v>1251</v>
      </c>
      <c r="C225" s="5">
        <v>2</v>
      </c>
      <c r="D225" s="5" t="s">
        <v>10</v>
      </c>
      <c r="E225" s="5">
        <v>30</v>
      </c>
      <c r="F225" s="5" t="s">
        <v>1072</v>
      </c>
      <c r="G225" s="5" t="s">
        <v>697</v>
      </c>
      <c r="H225" s="5">
        <v>6</v>
      </c>
      <c r="I225" s="5">
        <v>603</v>
      </c>
    </row>
    <row r="226" spans="1:9" ht="12.75">
      <c r="A226" s="5">
        <v>5296</v>
      </c>
      <c r="B226" s="5" t="s">
        <v>1252</v>
      </c>
      <c r="C226" s="5">
        <v>2</v>
      </c>
      <c r="D226" s="5" t="s">
        <v>10</v>
      </c>
      <c r="E226" s="5">
        <v>30</v>
      </c>
      <c r="F226" s="5" t="s">
        <v>1072</v>
      </c>
      <c r="G226" s="5" t="s">
        <v>698</v>
      </c>
      <c r="H226" s="5">
        <v>6</v>
      </c>
      <c r="I226" s="5">
        <v>603</v>
      </c>
    </row>
    <row r="227" spans="1:9" ht="12.75">
      <c r="A227" s="5">
        <v>5298</v>
      </c>
      <c r="B227" s="5" t="s">
        <v>1253</v>
      </c>
      <c r="C227" s="5">
        <v>2</v>
      </c>
      <c r="D227" s="5" t="s">
        <v>10</v>
      </c>
      <c r="E227" s="5">
        <v>30</v>
      </c>
      <c r="F227" s="5" t="s">
        <v>1072</v>
      </c>
      <c r="G227" s="5" t="s">
        <v>6</v>
      </c>
      <c r="H227" s="5">
        <v>6</v>
      </c>
      <c r="I227" s="5">
        <v>603</v>
      </c>
    </row>
    <row r="228" spans="1:9" ht="12.75">
      <c r="A228" s="5">
        <v>5299</v>
      </c>
      <c r="B228" s="5" t="s">
        <v>1254</v>
      </c>
      <c r="C228" s="5">
        <v>2</v>
      </c>
      <c r="D228" s="5" t="s">
        <v>10</v>
      </c>
      <c r="E228" s="5">
        <v>30</v>
      </c>
      <c r="F228" s="5" t="s">
        <v>1072</v>
      </c>
      <c r="G228" s="5" t="s">
        <v>699</v>
      </c>
      <c r="H228" s="5">
        <v>6</v>
      </c>
      <c r="I228" s="5">
        <v>603</v>
      </c>
    </row>
    <row r="229" spans="1:9" ht="12.75">
      <c r="A229" s="5">
        <v>5300</v>
      </c>
      <c r="B229" s="5" t="s">
        <v>1255</v>
      </c>
      <c r="C229" s="5">
        <v>2</v>
      </c>
      <c r="D229" s="5" t="s">
        <v>10</v>
      </c>
      <c r="E229" s="5">
        <v>30</v>
      </c>
      <c r="F229" s="5" t="s">
        <v>1072</v>
      </c>
      <c r="G229" s="5" t="s">
        <v>700</v>
      </c>
      <c r="H229" s="5">
        <v>6</v>
      </c>
      <c r="I229" s="5">
        <v>603</v>
      </c>
    </row>
    <row r="230" spans="1:9" ht="12.75">
      <c r="A230" s="5">
        <v>5301</v>
      </c>
      <c r="B230" s="5" t="s">
        <v>1256</v>
      </c>
      <c r="C230" s="5">
        <v>2</v>
      </c>
      <c r="D230" s="5" t="s">
        <v>10</v>
      </c>
      <c r="E230" s="5">
        <v>30</v>
      </c>
      <c r="F230" s="5" t="s">
        <v>1072</v>
      </c>
      <c r="G230" s="5" t="s">
        <v>701</v>
      </c>
      <c r="H230" s="5">
        <v>6</v>
      </c>
      <c r="I230" s="5">
        <v>603</v>
      </c>
    </row>
    <row r="231" spans="1:9" ht="12.75">
      <c r="A231" s="5">
        <v>5303</v>
      </c>
      <c r="B231" s="5" t="s">
        <v>1257</v>
      </c>
      <c r="C231" s="5">
        <v>2</v>
      </c>
      <c r="D231" s="5" t="s">
        <v>10</v>
      </c>
      <c r="E231" s="5">
        <v>30</v>
      </c>
      <c r="F231" s="5" t="s">
        <v>1072</v>
      </c>
      <c r="G231" s="5" t="s">
        <v>702</v>
      </c>
      <c r="H231" s="5">
        <v>6</v>
      </c>
      <c r="I231" s="5">
        <v>603</v>
      </c>
    </row>
    <row r="232" spans="1:9" ht="12.75">
      <c r="A232" s="5">
        <v>5304</v>
      </c>
      <c r="B232" s="5" t="s">
        <v>1258</v>
      </c>
      <c r="C232" s="5">
        <v>2</v>
      </c>
      <c r="D232" s="5" t="s">
        <v>10</v>
      </c>
      <c r="E232" s="5">
        <v>30</v>
      </c>
      <c r="F232" s="5" t="s">
        <v>1072</v>
      </c>
      <c r="G232" s="5" t="s">
        <v>34</v>
      </c>
      <c r="H232" s="5">
        <v>6</v>
      </c>
      <c r="I232" s="5">
        <v>603</v>
      </c>
    </row>
    <row r="233" spans="1:9" ht="12.75">
      <c r="A233" s="5">
        <v>5305</v>
      </c>
      <c r="B233" s="5" t="s">
        <v>1259</v>
      </c>
      <c r="C233" s="5">
        <v>2</v>
      </c>
      <c r="D233" s="5" t="s">
        <v>10</v>
      </c>
      <c r="E233" s="5">
        <v>30</v>
      </c>
      <c r="F233" s="5" t="s">
        <v>1072</v>
      </c>
      <c r="G233" s="5" t="s">
        <v>703</v>
      </c>
      <c r="H233" s="5">
        <v>6</v>
      </c>
      <c r="I233" s="5">
        <v>603</v>
      </c>
    </row>
    <row r="234" spans="1:9" ht="12.75">
      <c r="A234" s="5">
        <v>5307</v>
      </c>
      <c r="B234" s="5" t="s">
        <v>1260</v>
      </c>
      <c r="C234" s="5">
        <v>2</v>
      </c>
      <c r="D234" s="5" t="s">
        <v>10</v>
      </c>
      <c r="E234" s="5">
        <v>32</v>
      </c>
      <c r="F234" s="5" t="s">
        <v>1070</v>
      </c>
      <c r="G234" s="5" t="s">
        <v>5</v>
      </c>
      <c r="H234" s="5">
        <v>6</v>
      </c>
      <c r="I234" s="5">
        <v>603</v>
      </c>
    </row>
    <row r="235" spans="1:9" ht="12.75">
      <c r="A235" s="5">
        <v>5308</v>
      </c>
      <c r="B235" s="5" t="s">
        <v>1261</v>
      </c>
      <c r="C235" s="5">
        <v>2</v>
      </c>
      <c r="D235" s="5" t="s">
        <v>10</v>
      </c>
      <c r="E235" s="5">
        <v>32</v>
      </c>
      <c r="F235" s="5" t="s">
        <v>1070</v>
      </c>
      <c r="G235" s="5" t="s">
        <v>704</v>
      </c>
      <c r="H235" s="5">
        <v>6</v>
      </c>
      <c r="I235" s="5">
        <v>603</v>
      </c>
    </row>
    <row r="236" spans="1:9" ht="12.75">
      <c r="A236" s="5">
        <v>5310</v>
      </c>
      <c r="B236" s="5" t="s">
        <v>1262</v>
      </c>
      <c r="C236" s="5">
        <v>2</v>
      </c>
      <c r="D236" s="5" t="s">
        <v>10</v>
      </c>
      <c r="E236" s="5">
        <v>32</v>
      </c>
      <c r="F236" s="5" t="s">
        <v>1070</v>
      </c>
      <c r="G236" s="5" t="s">
        <v>705</v>
      </c>
      <c r="H236" s="5">
        <v>6</v>
      </c>
      <c r="I236" s="5">
        <v>603</v>
      </c>
    </row>
    <row r="237" spans="1:9" ht="12.75">
      <c r="A237" s="5">
        <v>5311</v>
      </c>
      <c r="B237" s="5" t="s">
        <v>1263</v>
      </c>
      <c r="C237" s="5">
        <v>2</v>
      </c>
      <c r="D237" s="5" t="s">
        <v>10</v>
      </c>
      <c r="E237" s="5">
        <v>32</v>
      </c>
      <c r="F237" s="5" t="s">
        <v>1070</v>
      </c>
      <c r="G237" s="5" t="s">
        <v>706</v>
      </c>
      <c r="H237" s="5">
        <v>6</v>
      </c>
      <c r="I237" s="5">
        <v>603</v>
      </c>
    </row>
    <row r="238" spans="1:9" ht="12.75">
      <c r="A238" s="5">
        <v>5312</v>
      </c>
      <c r="B238" s="5" t="s">
        <v>1264</v>
      </c>
      <c r="C238" s="5">
        <v>2</v>
      </c>
      <c r="D238" s="5" t="s">
        <v>10</v>
      </c>
      <c r="E238" s="5">
        <v>32</v>
      </c>
      <c r="F238" s="5" t="s">
        <v>1070</v>
      </c>
      <c r="G238" s="5" t="s">
        <v>707</v>
      </c>
      <c r="H238" s="5">
        <v>6</v>
      </c>
      <c r="I238" s="5">
        <v>603</v>
      </c>
    </row>
    <row r="239" spans="1:9" ht="12.75">
      <c r="A239" s="5">
        <v>5313</v>
      </c>
      <c r="B239" s="5" t="s">
        <v>1265</v>
      </c>
      <c r="C239" s="5">
        <v>2</v>
      </c>
      <c r="D239" s="5" t="s">
        <v>10</v>
      </c>
      <c r="E239" s="5">
        <v>32</v>
      </c>
      <c r="F239" s="5" t="s">
        <v>1070</v>
      </c>
      <c r="G239" s="5" t="s">
        <v>708</v>
      </c>
      <c r="H239" s="5">
        <v>6</v>
      </c>
      <c r="I239" s="5">
        <v>603</v>
      </c>
    </row>
    <row r="240" spans="1:9" ht="12.75">
      <c r="A240" s="5">
        <v>5314</v>
      </c>
      <c r="B240" s="5" t="s">
        <v>1266</v>
      </c>
      <c r="C240" s="5">
        <v>2</v>
      </c>
      <c r="D240" s="5" t="s">
        <v>10</v>
      </c>
      <c r="E240" s="5">
        <v>32</v>
      </c>
      <c r="F240" s="5" t="s">
        <v>1070</v>
      </c>
      <c r="G240" s="5" t="s">
        <v>709</v>
      </c>
      <c r="H240" s="5">
        <v>6</v>
      </c>
      <c r="I240" s="5">
        <v>603</v>
      </c>
    </row>
    <row r="241" spans="1:9" ht="12.75">
      <c r="A241" s="5">
        <v>5316</v>
      </c>
      <c r="B241" s="5" t="s">
        <v>1267</v>
      </c>
      <c r="C241" s="5">
        <v>2</v>
      </c>
      <c r="D241" s="5" t="s">
        <v>10</v>
      </c>
      <c r="E241" s="5">
        <v>30</v>
      </c>
      <c r="F241" s="5" t="s">
        <v>1072</v>
      </c>
      <c r="G241" s="5" t="s">
        <v>7</v>
      </c>
      <c r="H241" s="5">
        <v>6</v>
      </c>
      <c r="I241" s="5">
        <v>603</v>
      </c>
    </row>
    <row r="242" spans="1:9" ht="12.75">
      <c r="A242" s="5">
        <v>5317</v>
      </c>
      <c r="B242" s="5" t="s">
        <v>1268</v>
      </c>
      <c r="C242" s="5">
        <v>2</v>
      </c>
      <c r="D242" s="5" t="s">
        <v>10</v>
      </c>
      <c r="E242" s="5">
        <v>30</v>
      </c>
      <c r="F242" s="5" t="s">
        <v>1072</v>
      </c>
      <c r="G242" s="5" t="s">
        <v>247</v>
      </c>
      <c r="H242" s="5">
        <v>6</v>
      </c>
      <c r="I242" s="5">
        <v>603</v>
      </c>
    </row>
    <row r="243" spans="1:9" ht="12.75">
      <c r="A243" s="5">
        <v>5318</v>
      </c>
      <c r="B243" s="5" t="s">
        <v>1269</v>
      </c>
      <c r="C243" s="5">
        <v>2</v>
      </c>
      <c r="D243" s="5" t="s">
        <v>10</v>
      </c>
      <c r="E243" s="5">
        <v>30</v>
      </c>
      <c r="F243" s="5" t="s">
        <v>1072</v>
      </c>
      <c r="G243" s="5" t="s">
        <v>248</v>
      </c>
      <c r="H243" s="5">
        <v>6</v>
      </c>
      <c r="I243" s="5">
        <v>603</v>
      </c>
    </row>
    <row r="244" spans="1:9" ht="12.75">
      <c r="A244" s="5">
        <v>5319</v>
      </c>
      <c r="B244" s="5" t="s">
        <v>1270</v>
      </c>
      <c r="C244" s="5">
        <v>2</v>
      </c>
      <c r="D244" s="5" t="s">
        <v>10</v>
      </c>
      <c r="E244" s="5">
        <v>30</v>
      </c>
      <c r="F244" s="5" t="s">
        <v>1072</v>
      </c>
      <c r="G244" s="5" t="s">
        <v>249</v>
      </c>
      <c r="H244" s="5">
        <v>6</v>
      </c>
      <c r="I244" s="5">
        <v>603</v>
      </c>
    </row>
    <row r="245" spans="1:9" ht="12.75">
      <c r="A245" s="5">
        <v>5320</v>
      </c>
      <c r="B245" s="5" t="s">
        <v>1271</v>
      </c>
      <c r="C245" s="5">
        <v>2</v>
      </c>
      <c r="D245" s="5" t="s">
        <v>10</v>
      </c>
      <c r="E245" s="5">
        <v>30</v>
      </c>
      <c r="F245" s="5" t="s">
        <v>1072</v>
      </c>
      <c r="G245" s="5" t="s">
        <v>250</v>
      </c>
      <c r="H245" s="5">
        <v>6</v>
      </c>
      <c r="I245" s="5">
        <v>603</v>
      </c>
    </row>
    <row r="246" spans="1:9" ht="12.75">
      <c r="A246" s="5">
        <v>5321</v>
      </c>
      <c r="B246" s="5" t="s">
        <v>1272</v>
      </c>
      <c r="C246" s="5">
        <v>2</v>
      </c>
      <c r="D246" s="5" t="s">
        <v>10</v>
      </c>
      <c r="E246" s="5">
        <v>30</v>
      </c>
      <c r="F246" s="5" t="s">
        <v>1072</v>
      </c>
      <c r="G246" s="5" t="s">
        <v>251</v>
      </c>
      <c r="H246" s="5">
        <v>6</v>
      </c>
      <c r="I246" s="5">
        <v>603</v>
      </c>
    </row>
    <row r="247" spans="1:9" ht="12.75">
      <c r="A247" s="5">
        <v>5322</v>
      </c>
      <c r="B247" s="5" t="s">
        <v>1273</v>
      </c>
      <c r="C247" s="5">
        <v>2</v>
      </c>
      <c r="D247" s="5" t="s">
        <v>10</v>
      </c>
      <c r="E247" s="5">
        <v>30</v>
      </c>
      <c r="F247" s="5" t="s">
        <v>1072</v>
      </c>
      <c r="G247" s="5" t="s">
        <v>252</v>
      </c>
      <c r="H247" s="5">
        <v>6</v>
      </c>
      <c r="I247" s="5">
        <v>603</v>
      </c>
    </row>
    <row r="248" spans="1:9" ht="12.75">
      <c r="A248" s="5">
        <v>5326</v>
      </c>
      <c r="B248" s="5" t="s">
        <v>1274</v>
      </c>
      <c r="C248" s="5">
        <v>2</v>
      </c>
      <c r="D248" s="5" t="s">
        <v>10</v>
      </c>
      <c r="E248" s="5">
        <v>31</v>
      </c>
      <c r="F248" s="5" t="s">
        <v>1075</v>
      </c>
      <c r="G248" s="5" t="s">
        <v>254</v>
      </c>
      <c r="H248" s="5">
        <v>6</v>
      </c>
      <c r="I248" s="5">
        <v>603</v>
      </c>
    </row>
    <row r="249" spans="1:9" ht="12.75">
      <c r="A249" s="5">
        <v>5328</v>
      </c>
      <c r="B249" s="5" t="s">
        <v>1275</v>
      </c>
      <c r="C249" s="5">
        <v>2</v>
      </c>
      <c r="D249" s="5" t="s">
        <v>10</v>
      </c>
      <c r="E249" s="5">
        <v>31</v>
      </c>
      <c r="F249" s="5" t="s">
        <v>1075</v>
      </c>
      <c r="G249" s="5" t="s">
        <v>255</v>
      </c>
      <c r="H249" s="5">
        <v>6</v>
      </c>
      <c r="I249" s="5">
        <v>603</v>
      </c>
    </row>
    <row r="250" spans="1:9" ht="12.75">
      <c r="A250" s="5">
        <v>5329</v>
      </c>
      <c r="B250" s="5" t="s">
        <v>1276</v>
      </c>
      <c r="C250" s="5">
        <v>2</v>
      </c>
      <c r="D250" s="5" t="s">
        <v>10</v>
      </c>
      <c r="E250" s="5">
        <v>31</v>
      </c>
      <c r="F250" s="5" t="s">
        <v>1075</v>
      </c>
      <c r="G250" s="5" t="s">
        <v>256</v>
      </c>
      <c r="H250" s="5">
        <v>6</v>
      </c>
      <c r="I250" s="5">
        <v>603</v>
      </c>
    </row>
    <row r="251" spans="1:9" ht="12.75">
      <c r="A251" s="5">
        <v>5330</v>
      </c>
      <c r="B251" s="5" t="s">
        <v>1277</v>
      </c>
      <c r="C251" s="5">
        <v>2</v>
      </c>
      <c r="D251" s="5" t="s">
        <v>10</v>
      </c>
      <c r="E251" s="5">
        <v>31</v>
      </c>
      <c r="F251" s="5" t="s">
        <v>1075</v>
      </c>
      <c r="G251" s="5" t="s">
        <v>257</v>
      </c>
      <c r="H251" s="5">
        <v>6</v>
      </c>
      <c r="I251" s="5">
        <v>603</v>
      </c>
    </row>
    <row r="252" spans="1:9" ht="12.75">
      <c r="A252" s="5">
        <v>5331</v>
      </c>
      <c r="B252" s="5" t="s">
        <v>1278</v>
      </c>
      <c r="C252" s="5">
        <v>2</v>
      </c>
      <c r="D252" s="5" t="s">
        <v>10</v>
      </c>
      <c r="E252" s="5">
        <v>22</v>
      </c>
      <c r="F252" s="5" t="s">
        <v>1068</v>
      </c>
      <c r="G252" s="5" t="s">
        <v>258</v>
      </c>
      <c r="H252" s="5">
        <v>14</v>
      </c>
      <c r="I252" s="5">
        <v>555</v>
      </c>
    </row>
    <row r="253" spans="1:9" ht="12.75">
      <c r="A253" s="5">
        <v>5332</v>
      </c>
      <c r="B253" s="5" t="s">
        <v>1279</v>
      </c>
      <c r="C253" s="5">
        <v>2</v>
      </c>
      <c r="D253" s="5" t="s">
        <v>10</v>
      </c>
      <c r="E253" s="5">
        <v>31</v>
      </c>
      <c r="F253" s="5" t="s">
        <v>1075</v>
      </c>
      <c r="G253" s="5" t="s">
        <v>35</v>
      </c>
      <c r="H253" s="5">
        <v>6</v>
      </c>
      <c r="I253" s="5">
        <v>603</v>
      </c>
    </row>
    <row r="254" spans="1:9" ht="12.75">
      <c r="A254" s="5">
        <v>5334</v>
      </c>
      <c r="B254" s="5" t="s">
        <v>1280</v>
      </c>
      <c r="C254" s="5">
        <v>2</v>
      </c>
      <c r="D254" s="5" t="s">
        <v>10</v>
      </c>
      <c r="E254" s="5">
        <v>32</v>
      </c>
      <c r="F254" s="5" t="s">
        <v>1070</v>
      </c>
      <c r="G254" s="5" t="s">
        <v>470</v>
      </c>
      <c r="H254" s="5">
        <v>6</v>
      </c>
      <c r="I254" s="5">
        <v>603</v>
      </c>
    </row>
    <row r="255" spans="1:9" ht="12.75">
      <c r="A255" s="5">
        <v>5336</v>
      </c>
      <c r="B255" s="5" t="s">
        <v>1281</v>
      </c>
      <c r="C255" s="5">
        <v>2</v>
      </c>
      <c r="D255" s="5" t="s">
        <v>10</v>
      </c>
      <c r="E255" s="5">
        <v>30</v>
      </c>
      <c r="F255" s="5" t="s">
        <v>1072</v>
      </c>
      <c r="G255" s="5" t="s">
        <v>259</v>
      </c>
      <c r="H255" s="5">
        <v>6</v>
      </c>
      <c r="I255" s="5">
        <v>603</v>
      </c>
    </row>
    <row r="256" spans="1:9" ht="12.75">
      <c r="A256" s="5">
        <v>5337</v>
      </c>
      <c r="B256" s="5" t="s">
        <v>1282</v>
      </c>
      <c r="C256" s="5">
        <v>2</v>
      </c>
      <c r="D256" s="5" t="s">
        <v>10</v>
      </c>
      <c r="E256" s="5">
        <v>30</v>
      </c>
      <c r="F256" s="5" t="s">
        <v>1072</v>
      </c>
      <c r="G256" s="5" t="s">
        <v>260</v>
      </c>
      <c r="H256" s="5">
        <v>6</v>
      </c>
      <c r="I256" s="5">
        <v>603</v>
      </c>
    </row>
    <row r="257" spans="1:9" ht="12.75">
      <c r="A257" s="5">
        <v>5338</v>
      </c>
      <c r="B257" s="5" t="s">
        <v>1283</v>
      </c>
      <c r="C257" s="5">
        <v>2</v>
      </c>
      <c r="D257" s="5" t="s">
        <v>10</v>
      </c>
      <c r="E257" s="5">
        <v>32</v>
      </c>
      <c r="F257" s="5" t="s">
        <v>1070</v>
      </c>
      <c r="G257" s="5" t="s">
        <v>261</v>
      </c>
      <c r="H257" s="5">
        <v>6</v>
      </c>
      <c r="I257" s="5">
        <v>603</v>
      </c>
    </row>
    <row r="258" spans="1:9" ht="12.75">
      <c r="A258" s="5">
        <v>5339</v>
      </c>
      <c r="B258" s="5" t="s">
        <v>1284</v>
      </c>
      <c r="C258" s="5">
        <v>2</v>
      </c>
      <c r="D258" s="5" t="s">
        <v>10</v>
      </c>
      <c r="E258" s="5">
        <v>30</v>
      </c>
      <c r="F258" s="5" t="s">
        <v>1072</v>
      </c>
      <c r="G258" s="5" t="s">
        <v>262</v>
      </c>
      <c r="H258" s="5">
        <v>6</v>
      </c>
      <c r="I258" s="5">
        <v>603</v>
      </c>
    </row>
    <row r="259" spans="1:9" ht="12.75">
      <c r="A259" s="5">
        <v>5341</v>
      </c>
      <c r="B259" s="5" t="s">
        <v>1285</v>
      </c>
      <c r="C259" s="5">
        <v>2</v>
      </c>
      <c r="D259" s="5" t="s">
        <v>10</v>
      </c>
      <c r="E259" s="5">
        <v>31</v>
      </c>
      <c r="F259" s="5" t="s">
        <v>1075</v>
      </c>
      <c r="G259" s="5" t="s">
        <v>8</v>
      </c>
      <c r="H259" s="5">
        <v>6</v>
      </c>
      <c r="I259" s="5">
        <v>603</v>
      </c>
    </row>
    <row r="260" spans="1:9" ht="12.75">
      <c r="A260" s="5">
        <v>5342</v>
      </c>
      <c r="B260" s="5" t="s">
        <v>1286</v>
      </c>
      <c r="C260" s="5">
        <v>2</v>
      </c>
      <c r="D260" s="5" t="s">
        <v>10</v>
      </c>
      <c r="E260" s="5">
        <v>31</v>
      </c>
      <c r="F260" s="5" t="s">
        <v>1075</v>
      </c>
      <c r="G260" s="5" t="s">
        <v>36</v>
      </c>
      <c r="H260" s="5">
        <v>6</v>
      </c>
      <c r="I260" s="5">
        <v>603</v>
      </c>
    </row>
    <row r="261" spans="1:9" ht="12.75">
      <c r="A261" s="5">
        <v>5345</v>
      </c>
      <c r="B261" s="5" t="s">
        <v>1287</v>
      </c>
      <c r="C261" s="5">
        <v>2</v>
      </c>
      <c r="D261" s="5" t="s">
        <v>10</v>
      </c>
      <c r="E261" s="5">
        <v>31</v>
      </c>
      <c r="F261" s="5" t="s">
        <v>1075</v>
      </c>
      <c r="G261" s="5" t="s">
        <v>263</v>
      </c>
      <c r="H261" s="5">
        <v>6</v>
      </c>
      <c r="I261" s="5">
        <v>603</v>
      </c>
    </row>
    <row r="262" spans="1:9" ht="12.75">
      <c r="A262" s="5">
        <v>5346</v>
      </c>
      <c r="B262" s="5" t="s">
        <v>1288</v>
      </c>
      <c r="C262" s="5">
        <v>2</v>
      </c>
      <c r="D262" s="5" t="s">
        <v>10</v>
      </c>
      <c r="E262" s="5">
        <v>30</v>
      </c>
      <c r="F262" s="5" t="s">
        <v>1072</v>
      </c>
      <c r="G262" s="5" t="s">
        <v>37</v>
      </c>
      <c r="H262" s="5">
        <v>6</v>
      </c>
      <c r="I262" s="5">
        <v>603</v>
      </c>
    </row>
    <row r="263" spans="1:9" ht="12.75">
      <c r="A263" s="5">
        <v>5348</v>
      </c>
      <c r="B263" s="5" t="s">
        <v>1289</v>
      </c>
      <c r="C263" s="5">
        <v>2</v>
      </c>
      <c r="D263" s="5" t="s">
        <v>10</v>
      </c>
      <c r="E263" s="5">
        <v>31</v>
      </c>
      <c r="F263" s="5" t="s">
        <v>1075</v>
      </c>
      <c r="G263" s="5" t="s">
        <v>264</v>
      </c>
      <c r="H263" s="5">
        <v>6</v>
      </c>
      <c r="I263" s="5">
        <v>603</v>
      </c>
    </row>
    <row r="264" spans="1:9" ht="12.75">
      <c r="A264" s="5">
        <v>5349</v>
      </c>
      <c r="B264" s="5" t="s">
        <v>1290</v>
      </c>
      <c r="C264" s="5">
        <v>2</v>
      </c>
      <c r="D264" s="5" t="s">
        <v>10</v>
      </c>
      <c r="E264" s="5">
        <v>6</v>
      </c>
      <c r="F264" s="5" t="s">
        <v>1065</v>
      </c>
      <c r="G264" s="5" t="s">
        <v>265</v>
      </c>
      <c r="H264" s="5">
        <v>6</v>
      </c>
      <c r="I264" s="5">
        <v>603</v>
      </c>
    </row>
    <row r="265" spans="1:9" ht="12.75">
      <c r="A265" s="5">
        <v>5351</v>
      </c>
      <c r="B265" s="5" t="s">
        <v>1291</v>
      </c>
      <c r="C265" s="5">
        <v>2</v>
      </c>
      <c r="D265" s="5" t="s">
        <v>10</v>
      </c>
      <c r="E265" s="5">
        <v>31</v>
      </c>
      <c r="F265" s="5" t="s">
        <v>1075</v>
      </c>
      <c r="G265" s="5" t="s">
        <v>266</v>
      </c>
      <c r="H265" s="5">
        <v>6</v>
      </c>
      <c r="I265" s="5">
        <v>603</v>
      </c>
    </row>
    <row r="266" spans="1:9" ht="12.75">
      <c r="A266" s="5">
        <v>5352</v>
      </c>
      <c r="B266" s="5" t="s">
        <v>1292</v>
      </c>
      <c r="C266" s="5">
        <v>2</v>
      </c>
      <c r="D266" s="5" t="s">
        <v>10</v>
      </c>
      <c r="E266" s="5">
        <v>31</v>
      </c>
      <c r="F266" s="5" t="s">
        <v>1075</v>
      </c>
      <c r="G266" s="5" t="s">
        <v>267</v>
      </c>
      <c r="H266" s="5">
        <v>6</v>
      </c>
      <c r="I266" s="5">
        <v>603</v>
      </c>
    </row>
    <row r="267" spans="1:9" ht="12.75">
      <c r="A267" s="5">
        <v>5353</v>
      </c>
      <c r="B267" s="5" t="s">
        <v>1293</v>
      </c>
      <c r="C267" s="5">
        <v>2</v>
      </c>
      <c r="D267" s="5" t="s">
        <v>10</v>
      </c>
      <c r="E267" s="5">
        <v>6</v>
      </c>
      <c r="F267" s="5" t="s">
        <v>1065</v>
      </c>
      <c r="G267" s="5" t="s">
        <v>268</v>
      </c>
      <c r="H267" s="5">
        <v>6</v>
      </c>
      <c r="I267" s="5">
        <v>603</v>
      </c>
    </row>
    <row r="268" spans="1:9" ht="12.75">
      <c r="A268" s="5">
        <v>5354</v>
      </c>
      <c r="B268" s="5" t="s">
        <v>1294</v>
      </c>
      <c r="C268" s="5">
        <v>2</v>
      </c>
      <c r="D268" s="5" t="s">
        <v>10</v>
      </c>
      <c r="E268" s="5">
        <v>31</v>
      </c>
      <c r="F268" s="5" t="s">
        <v>1075</v>
      </c>
      <c r="G268" s="5" t="s">
        <v>269</v>
      </c>
      <c r="H268" s="5">
        <v>6</v>
      </c>
      <c r="I268" s="5">
        <v>603</v>
      </c>
    </row>
    <row r="269" spans="1:9" ht="12.75">
      <c r="A269" s="5">
        <v>5356</v>
      </c>
      <c r="B269" s="5" t="s">
        <v>1295</v>
      </c>
      <c r="C269" s="5">
        <v>2</v>
      </c>
      <c r="D269" s="5" t="s">
        <v>10</v>
      </c>
      <c r="E269" s="5">
        <v>31</v>
      </c>
      <c r="F269" s="5" t="s">
        <v>1075</v>
      </c>
      <c r="G269" s="5" t="s">
        <v>270</v>
      </c>
      <c r="H269" s="5">
        <v>6</v>
      </c>
      <c r="I269" s="5">
        <v>603</v>
      </c>
    </row>
    <row r="270" spans="1:9" ht="12.75">
      <c r="A270" s="5">
        <v>5357</v>
      </c>
      <c r="B270" s="5" t="s">
        <v>1296</v>
      </c>
      <c r="C270" s="5">
        <v>2</v>
      </c>
      <c r="D270" s="5" t="s">
        <v>10</v>
      </c>
      <c r="E270" s="5">
        <v>31</v>
      </c>
      <c r="F270" s="5" t="s">
        <v>1075</v>
      </c>
      <c r="G270" s="5" t="s">
        <v>271</v>
      </c>
      <c r="H270" s="5">
        <v>6</v>
      </c>
      <c r="I270" s="5">
        <v>603</v>
      </c>
    </row>
    <row r="271" spans="1:9" ht="12.75">
      <c r="A271" s="5">
        <v>5359</v>
      </c>
      <c r="B271" s="5" t="s">
        <v>1297</v>
      </c>
      <c r="C271" s="5">
        <v>2</v>
      </c>
      <c r="D271" s="5" t="s">
        <v>10</v>
      </c>
      <c r="E271" s="5">
        <v>32</v>
      </c>
      <c r="F271" s="5" t="s">
        <v>1070</v>
      </c>
      <c r="G271" s="5" t="s">
        <v>476</v>
      </c>
      <c r="H271" s="5">
        <v>6</v>
      </c>
      <c r="I271" s="5">
        <v>603</v>
      </c>
    </row>
    <row r="272" spans="1:9" ht="12.75">
      <c r="A272" s="5">
        <v>5360</v>
      </c>
      <c r="B272" s="5" t="s">
        <v>1298</v>
      </c>
      <c r="C272" s="5">
        <v>2</v>
      </c>
      <c r="D272" s="5" t="s">
        <v>10</v>
      </c>
      <c r="E272" s="5">
        <v>32</v>
      </c>
      <c r="F272" s="5" t="s">
        <v>1070</v>
      </c>
      <c r="G272" s="5" t="s">
        <v>272</v>
      </c>
      <c r="H272" s="5">
        <v>6</v>
      </c>
      <c r="I272" s="5">
        <v>603</v>
      </c>
    </row>
    <row r="273" spans="1:9" ht="12.75">
      <c r="A273" s="5">
        <v>5361</v>
      </c>
      <c r="B273" s="5" t="s">
        <v>1299</v>
      </c>
      <c r="C273" s="5">
        <v>2</v>
      </c>
      <c r="D273" s="5" t="s">
        <v>10</v>
      </c>
      <c r="E273" s="5">
        <v>32</v>
      </c>
      <c r="F273" s="5" t="s">
        <v>1070</v>
      </c>
      <c r="G273" s="5" t="s">
        <v>273</v>
      </c>
      <c r="H273" s="5">
        <v>6</v>
      </c>
      <c r="I273" s="5">
        <v>603</v>
      </c>
    </row>
    <row r="274" spans="1:9" ht="12.75">
      <c r="A274" s="5">
        <v>5362</v>
      </c>
      <c r="B274" s="5" t="s">
        <v>1300</v>
      </c>
      <c r="C274" s="5">
        <v>2</v>
      </c>
      <c r="D274" s="5" t="s">
        <v>10</v>
      </c>
      <c r="E274" s="5">
        <v>32</v>
      </c>
      <c r="F274" s="5" t="s">
        <v>1070</v>
      </c>
      <c r="G274" s="5" t="s">
        <v>274</v>
      </c>
      <c r="H274" s="5">
        <v>6</v>
      </c>
      <c r="I274" s="5">
        <v>603</v>
      </c>
    </row>
    <row r="275" spans="1:9" ht="12.75">
      <c r="A275" s="5">
        <v>5363</v>
      </c>
      <c r="B275" s="5" t="s">
        <v>1301</v>
      </c>
      <c r="C275" s="5">
        <v>2</v>
      </c>
      <c r="D275" s="5" t="s">
        <v>10</v>
      </c>
      <c r="E275" s="5">
        <v>32</v>
      </c>
      <c r="F275" s="5" t="s">
        <v>1070</v>
      </c>
      <c r="G275" s="5" t="s">
        <v>275</v>
      </c>
      <c r="H275" s="5">
        <v>6</v>
      </c>
      <c r="I275" s="5">
        <v>603</v>
      </c>
    </row>
    <row r="276" spans="1:9" ht="12.75">
      <c r="A276" s="5">
        <v>5364</v>
      </c>
      <c r="B276" s="5" t="s">
        <v>1302</v>
      </c>
      <c r="C276" s="5">
        <v>2</v>
      </c>
      <c r="D276" s="5" t="s">
        <v>10</v>
      </c>
      <c r="E276" s="5">
        <v>32</v>
      </c>
      <c r="F276" s="5" t="s">
        <v>1070</v>
      </c>
      <c r="G276" s="5" t="s">
        <v>276</v>
      </c>
      <c r="H276" s="5">
        <v>6</v>
      </c>
      <c r="I276" s="5">
        <v>603</v>
      </c>
    </row>
    <row r="277" spans="1:9" ht="12.75">
      <c r="A277" s="5">
        <v>5365</v>
      </c>
      <c r="B277" s="5" t="s">
        <v>1303</v>
      </c>
      <c r="C277" s="5">
        <v>2</v>
      </c>
      <c r="D277" s="5" t="s">
        <v>10</v>
      </c>
      <c r="E277" s="5">
        <v>32</v>
      </c>
      <c r="F277" s="5" t="s">
        <v>1070</v>
      </c>
      <c r="G277" s="5" t="s">
        <v>38</v>
      </c>
      <c r="H277" s="5">
        <v>6</v>
      </c>
      <c r="I277" s="5">
        <v>603</v>
      </c>
    </row>
    <row r="278" spans="1:9" ht="12.75">
      <c r="A278" s="5">
        <v>5366</v>
      </c>
      <c r="B278" s="5" t="s">
        <v>1304</v>
      </c>
      <c r="C278" s="5">
        <v>2</v>
      </c>
      <c r="D278" s="5" t="s">
        <v>10</v>
      </c>
      <c r="E278" s="5">
        <v>32</v>
      </c>
      <c r="F278" s="5" t="s">
        <v>1070</v>
      </c>
      <c r="G278" s="5" t="s">
        <v>277</v>
      </c>
      <c r="H278" s="5">
        <v>6</v>
      </c>
      <c r="I278" s="5">
        <v>603</v>
      </c>
    </row>
    <row r="279" spans="1:9" ht="12.75">
      <c r="A279" s="5">
        <v>5379</v>
      </c>
      <c r="B279" s="5" t="s">
        <v>1305</v>
      </c>
      <c r="C279" s="5">
        <v>2</v>
      </c>
      <c r="D279" s="5" t="s">
        <v>10</v>
      </c>
      <c r="E279" s="5">
        <v>25</v>
      </c>
      <c r="F279" s="5" t="s">
        <v>1306</v>
      </c>
      <c r="G279" s="5" t="s">
        <v>278</v>
      </c>
      <c r="H279" s="5">
        <v>7</v>
      </c>
      <c r="I279" s="5">
        <v>582</v>
      </c>
    </row>
    <row r="280" spans="1:9" ht="12.75">
      <c r="A280" s="5">
        <v>5388</v>
      </c>
      <c r="B280" s="5" t="s">
        <v>1307</v>
      </c>
      <c r="C280" s="5">
        <v>2</v>
      </c>
      <c r="D280" s="5" t="s">
        <v>10</v>
      </c>
      <c r="E280" s="5">
        <v>25</v>
      </c>
      <c r="F280" s="5" t="s">
        <v>1306</v>
      </c>
      <c r="G280" s="5" t="s">
        <v>279</v>
      </c>
      <c r="H280" s="5">
        <v>7</v>
      </c>
      <c r="I280" s="5">
        <v>208</v>
      </c>
    </row>
    <row r="281" spans="1:9" ht="12.75">
      <c r="A281" s="5">
        <v>5389</v>
      </c>
      <c r="B281" s="5" t="s">
        <v>1308</v>
      </c>
      <c r="C281" s="5">
        <v>2</v>
      </c>
      <c r="D281" s="5" t="s">
        <v>10</v>
      </c>
      <c r="E281" s="5">
        <v>22</v>
      </c>
      <c r="F281" s="5" t="s">
        <v>1068</v>
      </c>
      <c r="G281" s="5" t="s">
        <v>280</v>
      </c>
      <c r="H281" s="5">
        <v>14</v>
      </c>
      <c r="I281" s="5">
        <v>621</v>
      </c>
    </row>
    <row r="282" spans="1:9" ht="12.75">
      <c r="A282" s="5">
        <v>5390</v>
      </c>
      <c r="B282" s="5" t="s">
        <v>1309</v>
      </c>
      <c r="C282" s="5">
        <v>2</v>
      </c>
      <c r="D282" s="5" t="s">
        <v>10</v>
      </c>
      <c r="E282" s="5">
        <v>25</v>
      </c>
      <c r="F282" s="5" t="s">
        <v>1306</v>
      </c>
      <c r="G282" s="5" t="s">
        <v>278</v>
      </c>
      <c r="H282" s="5">
        <v>7</v>
      </c>
      <c r="I282" s="5">
        <v>582</v>
      </c>
    </row>
    <row r="283" spans="1:9" ht="12.75">
      <c r="A283" s="5">
        <v>5391</v>
      </c>
      <c r="B283" s="5" t="s">
        <v>1310</v>
      </c>
      <c r="C283" s="5">
        <v>2</v>
      </c>
      <c r="D283" s="5" t="s">
        <v>10</v>
      </c>
      <c r="E283" s="5">
        <v>25</v>
      </c>
      <c r="F283" s="5" t="s">
        <v>1306</v>
      </c>
      <c r="G283" s="5" t="s">
        <v>281</v>
      </c>
      <c r="H283" s="5">
        <v>7</v>
      </c>
      <c r="I283" s="5">
        <v>664</v>
      </c>
    </row>
    <row r="284" spans="1:9" ht="12.75">
      <c r="A284" s="5">
        <v>5392</v>
      </c>
      <c r="B284" s="5" t="s">
        <v>1311</v>
      </c>
      <c r="C284" s="5">
        <v>2</v>
      </c>
      <c r="D284" s="5" t="s">
        <v>10</v>
      </c>
      <c r="E284" s="5">
        <v>25</v>
      </c>
      <c r="F284" s="5" t="s">
        <v>1306</v>
      </c>
      <c r="G284" s="5" t="s">
        <v>39</v>
      </c>
      <c r="H284" s="5">
        <v>7</v>
      </c>
      <c r="I284" s="5">
        <v>159</v>
      </c>
    </row>
    <row r="285" spans="1:9" ht="12.75">
      <c r="A285" s="5">
        <v>5393</v>
      </c>
      <c r="B285" s="5" t="s">
        <v>1312</v>
      </c>
      <c r="C285" s="5">
        <v>2</v>
      </c>
      <c r="D285" s="5" t="s">
        <v>10</v>
      </c>
      <c r="E285" s="5">
        <v>25</v>
      </c>
      <c r="F285" s="5" t="s">
        <v>1306</v>
      </c>
      <c r="G285" s="5" t="s">
        <v>282</v>
      </c>
      <c r="H285" s="5">
        <v>7</v>
      </c>
      <c r="I285" s="5">
        <v>243</v>
      </c>
    </row>
    <row r="286" spans="1:9" ht="12.75">
      <c r="A286" s="5">
        <v>5394</v>
      </c>
      <c r="B286" s="5" t="s">
        <v>1313</v>
      </c>
      <c r="C286" s="5">
        <v>2</v>
      </c>
      <c r="D286" s="5" t="s">
        <v>10</v>
      </c>
      <c r="E286" s="5">
        <v>25</v>
      </c>
      <c r="F286" s="5" t="s">
        <v>1306</v>
      </c>
      <c r="G286" s="5" t="s">
        <v>283</v>
      </c>
      <c r="H286" s="5">
        <v>7</v>
      </c>
      <c r="I286" s="5">
        <v>279</v>
      </c>
    </row>
    <row r="287" spans="1:9" ht="12.75">
      <c r="A287" s="5">
        <v>5395</v>
      </c>
      <c r="B287" s="5" t="s">
        <v>1314</v>
      </c>
      <c r="C287" s="5">
        <v>2</v>
      </c>
      <c r="D287" s="5" t="s">
        <v>10</v>
      </c>
      <c r="E287" s="5">
        <v>25</v>
      </c>
      <c r="F287" s="5" t="s">
        <v>1306</v>
      </c>
      <c r="G287" s="5" t="s">
        <v>284</v>
      </c>
      <c r="H287" s="5">
        <v>7</v>
      </c>
      <c r="I287" s="5">
        <v>399</v>
      </c>
    </row>
    <row r="288" spans="1:9" ht="12.75">
      <c r="A288" s="5">
        <v>5396</v>
      </c>
      <c r="B288" s="5" t="s">
        <v>1315</v>
      </c>
      <c r="C288" s="5">
        <v>2</v>
      </c>
      <c r="D288" s="5" t="s">
        <v>10</v>
      </c>
      <c r="E288" s="5">
        <v>25</v>
      </c>
      <c r="F288" s="5" t="s">
        <v>1306</v>
      </c>
      <c r="G288" s="5" t="s">
        <v>285</v>
      </c>
      <c r="H288" s="5">
        <v>7</v>
      </c>
      <c r="I288" s="5">
        <v>550</v>
      </c>
    </row>
    <row r="289" spans="1:9" ht="12.75">
      <c r="A289" s="5">
        <v>5397</v>
      </c>
      <c r="B289" s="5" t="s">
        <v>1316</v>
      </c>
      <c r="C289" s="5">
        <v>2</v>
      </c>
      <c r="D289" s="5" t="s">
        <v>10</v>
      </c>
      <c r="E289" s="5">
        <v>25</v>
      </c>
      <c r="F289" s="5" t="s">
        <v>1306</v>
      </c>
      <c r="G289" s="5" t="s">
        <v>286</v>
      </c>
      <c r="H289" s="5">
        <v>7</v>
      </c>
      <c r="I289" s="5">
        <v>622</v>
      </c>
    </row>
    <row r="290" spans="1:9" ht="12.75">
      <c r="A290" s="5">
        <v>5398</v>
      </c>
      <c r="B290" s="5" t="s">
        <v>1317</v>
      </c>
      <c r="C290" s="5">
        <v>2</v>
      </c>
      <c r="D290" s="5" t="s">
        <v>10</v>
      </c>
      <c r="E290" s="5">
        <v>25</v>
      </c>
      <c r="F290" s="5" t="s">
        <v>1306</v>
      </c>
      <c r="G290" s="5" t="s">
        <v>287</v>
      </c>
      <c r="H290" s="5">
        <v>7</v>
      </c>
      <c r="I290" s="5">
        <v>656</v>
      </c>
    </row>
    <row r="291" spans="1:9" ht="12.75">
      <c r="A291" s="5">
        <v>5399</v>
      </c>
      <c r="B291" s="5" t="s">
        <v>1318</v>
      </c>
      <c r="C291" s="5">
        <v>2</v>
      </c>
      <c r="D291" s="5" t="s">
        <v>10</v>
      </c>
      <c r="E291" s="5">
        <v>25</v>
      </c>
      <c r="F291" s="5" t="s">
        <v>1306</v>
      </c>
      <c r="G291" s="5" t="s">
        <v>288</v>
      </c>
      <c r="H291" s="5">
        <v>7</v>
      </c>
      <c r="I291" s="5">
        <v>205</v>
      </c>
    </row>
    <row r="292" spans="1:9" ht="12.75">
      <c r="A292" s="5">
        <v>5400</v>
      </c>
      <c r="B292" s="5" t="s">
        <v>1319</v>
      </c>
      <c r="C292" s="5">
        <v>2</v>
      </c>
      <c r="D292" s="5" t="s">
        <v>10</v>
      </c>
      <c r="E292" s="5">
        <v>25</v>
      </c>
      <c r="F292" s="5" t="s">
        <v>1306</v>
      </c>
      <c r="G292" s="5" t="s">
        <v>740</v>
      </c>
      <c r="H292" s="5">
        <v>7</v>
      </c>
      <c r="I292" s="5">
        <v>227</v>
      </c>
    </row>
    <row r="293" spans="1:9" ht="12.75">
      <c r="A293" s="5">
        <v>5401</v>
      </c>
      <c r="B293" s="5" t="s">
        <v>1320</v>
      </c>
      <c r="C293" s="5">
        <v>2</v>
      </c>
      <c r="D293" s="5" t="s">
        <v>10</v>
      </c>
      <c r="E293" s="5">
        <v>25</v>
      </c>
      <c r="F293" s="5" t="s">
        <v>1306</v>
      </c>
      <c r="G293" s="5" t="s">
        <v>289</v>
      </c>
      <c r="H293" s="5">
        <v>7</v>
      </c>
      <c r="I293" s="5">
        <v>258</v>
      </c>
    </row>
    <row r="294" spans="1:9" ht="12.75">
      <c r="A294" s="5">
        <v>5402</v>
      </c>
      <c r="B294" s="5" t="s">
        <v>1321</v>
      </c>
      <c r="C294" s="5">
        <v>2</v>
      </c>
      <c r="D294" s="5" t="s">
        <v>10</v>
      </c>
      <c r="E294" s="5">
        <v>25</v>
      </c>
      <c r="F294" s="5" t="s">
        <v>1306</v>
      </c>
      <c r="G294" s="5" t="s">
        <v>290</v>
      </c>
      <c r="H294" s="5">
        <v>7</v>
      </c>
      <c r="I294" s="5">
        <v>294</v>
      </c>
    </row>
    <row r="295" spans="1:9" ht="12.75">
      <c r="A295" s="5">
        <v>5403</v>
      </c>
      <c r="B295" s="5" t="s">
        <v>1322</v>
      </c>
      <c r="C295" s="5">
        <v>2</v>
      </c>
      <c r="D295" s="5" t="s">
        <v>10</v>
      </c>
      <c r="E295" s="5">
        <v>25</v>
      </c>
      <c r="F295" s="5" t="s">
        <v>1306</v>
      </c>
      <c r="G295" s="5" t="s">
        <v>291</v>
      </c>
      <c r="H295" s="5">
        <v>7</v>
      </c>
      <c r="I295" s="5">
        <v>424</v>
      </c>
    </row>
    <row r="296" spans="1:9" ht="12.75">
      <c r="A296" s="5">
        <v>5404</v>
      </c>
      <c r="B296" s="5" t="s">
        <v>1323</v>
      </c>
      <c r="C296" s="5">
        <v>2</v>
      </c>
      <c r="D296" s="5" t="s">
        <v>10</v>
      </c>
      <c r="E296" s="5">
        <v>25</v>
      </c>
      <c r="F296" s="5" t="s">
        <v>1306</v>
      </c>
      <c r="G296" s="5" t="s">
        <v>292</v>
      </c>
      <c r="H296" s="5">
        <v>7</v>
      </c>
      <c r="I296" s="5">
        <v>557</v>
      </c>
    </row>
    <row r="297" spans="1:9" ht="12.75">
      <c r="A297" s="5">
        <v>5405</v>
      </c>
      <c r="B297" s="5" t="s">
        <v>1324</v>
      </c>
      <c r="C297" s="5">
        <v>2</v>
      </c>
      <c r="D297" s="5" t="s">
        <v>10</v>
      </c>
      <c r="E297" s="5">
        <v>25</v>
      </c>
      <c r="F297" s="5" t="s">
        <v>1306</v>
      </c>
      <c r="G297" s="5" t="s">
        <v>293</v>
      </c>
      <c r="H297" s="5">
        <v>7</v>
      </c>
      <c r="I297" s="5">
        <v>627</v>
      </c>
    </row>
    <row r="298" spans="1:9" ht="12.75">
      <c r="A298" s="5">
        <v>5406</v>
      </c>
      <c r="B298" s="5" t="s">
        <v>1325</v>
      </c>
      <c r="C298" s="5">
        <v>2</v>
      </c>
      <c r="D298" s="5" t="s">
        <v>10</v>
      </c>
      <c r="E298" s="5">
        <v>25</v>
      </c>
      <c r="F298" s="5" t="s">
        <v>1306</v>
      </c>
      <c r="G298" s="5" t="s">
        <v>294</v>
      </c>
      <c r="H298" s="5">
        <v>7</v>
      </c>
      <c r="I298" s="5">
        <v>663</v>
      </c>
    </row>
    <row r="299" spans="1:9" ht="12.75">
      <c r="A299" s="5">
        <v>5407</v>
      </c>
      <c r="B299" s="5" t="s">
        <v>1326</v>
      </c>
      <c r="C299" s="5">
        <v>2</v>
      </c>
      <c r="D299" s="5" t="s">
        <v>10</v>
      </c>
      <c r="E299" s="5">
        <v>25</v>
      </c>
      <c r="F299" s="5" t="s">
        <v>1306</v>
      </c>
      <c r="G299" s="5" t="s">
        <v>525</v>
      </c>
      <c r="H299" s="5">
        <v>7</v>
      </c>
      <c r="I299" s="5">
        <v>661</v>
      </c>
    </row>
    <row r="300" spans="1:9" ht="12.75">
      <c r="A300" s="5">
        <v>5409</v>
      </c>
      <c r="B300" s="5" t="s">
        <v>1327</v>
      </c>
      <c r="C300" s="5">
        <v>2</v>
      </c>
      <c r="D300" s="5" t="s">
        <v>10</v>
      </c>
      <c r="E300" s="5">
        <v>24</v>
      </c>
      <c r="F300" s="5" t="s">
        <v>1097</v>
      </c>
      <c r="G300" s="5" t="s">
        <v>526</v>
      </c>
      <c r="H300" s="5">
        <v>7</v>
      </c>
      <c r="I300" s="5">
        <v>511</v>
      </c>
    </row>
    <row r="301" spans="1:9" ht="12.75">
      <c r="A301" s="5">
        <v>5410</v>
      </c>
      <c r="B301" s="5" t="s">
        <v>1328</v>
      </c>
      <c r="C301" s="5">
        <v>2</v>
      </c>
      <c r="D301" s="5" t="s">
        <v>10</v>
      </c>
      <c r="E301" s="5">
        <v>24</v>
      </c>
      <c r="F301" s="5" t="s">
        <v>1097</v>
      </c>
      <c r="G301" s="5" t="s">
        <v>527</v>
      </c>
      <c r="H301" s="5">
        <v>7</v>
      </c>
      <c r="I301" s="5">
        <v>518</v>
      </c>
    </row>
    <row r="302" spans="1:9" ht="12.75">
      <c r="A302" s="5">
        <v>5411</v>
      </c>
      <c r="B302" s="5" t="s">
        <v>1329</v>
      </c>
      <c r="C302" s="5">
        <v>2</v>
      </c>
      <c r="D302" s="5" t="s">
        <v>10</v>
      </c>
      <c r="E302" s="5">
        <v>24</v>
      </c>
      <c r="F302" s="5" t="s">
        <v>1097</v>
      </c>
      <c r="G302" s="5" t="s">
        <v>473</v>
      </c>
      <c r="H302" s="5">
        <v>7</v>
      </c>
      <c r="I302" s="5">
        <v>310</v>
      </c>
    </row>
    <row r="303" spans="1:9" ht="12.75">
      <c r="A303" s="5">
        <v>5412</v>
      </c>
      <c r="B303" s="5" t="s">
        <v>1330</v>
      </c>
      <c r="C303" s="5">
        <v>2</v>
      </c>
      <c r="D303" s="5" t="s">
        <v>10</v>
      </c>
      <c r="E303" s="5">
        <v>24</v>
      </c>
      <c r="F303" s="5" t="s">
        <v>1097</v>
      </c>
      <c r="G303" s="5" t="s">
        <v>528</v>
      </c>
      <c r="H303" s="5">
        <v>7</v>
      </c>
      <c r="I303" s="5">
        <v>280</v>
      </c>
    </row>
    <row r="304" spans="1:9" ht="12.75">
      <c r="A304" s="5">
        <v>5413</v>
      </c>
      <c r="B304" s="5" t="s">
        <v>1331</v>
      </c>
      <c r="C304" s="5">
        <v>2</v>
      </c>
      <c r="D304" s="5" t="s">
        <v>10</v>
      </c>
      <c r="E304" s="5">
        <v>24</v>
      </c>
      <c r="F304" s="5" t="s">
        <v>1097</v>
      </c>
      <c r="G304" s="5" t="s">
        <v>529</v>
      </c>
      <c r="H304" s="5">
        <v>7</v>
      </c>
      <c r="I304" s="5">
        <v>385</v>
      </c>
    </row>
    <row r="305" spans="1:9" ht="12.75">
      <c r="A305" s="5">
        <v>5414</v>
      </c>
      <c r="B305" s="5" t="s">
        <v>1332</v>
      </c>
      <c r="C305" s="5">
        <v>2</v>
      </c>
      <c r="D305" s="5" t="s">
        <v>10</v>
      </c>
      <c r="E305" s="5">
        <v>24</v>
      </c>
      <c r="F305" s="5" t="s">
        <v>1097</v>
      </c>
      <c r="G305" s="5" t="s">
        <v>530</v>
      </c>
      <c r="H305" s="5">
        <v>7</v>
      </c>
      <c r="I305" s="5">
        <v>402</v>
      </c>
    </row>
    <row r="306" spans="1:9" ht="12.75">
      <c r="A306" s="5">
        <v>5415</v>
      </c>
      <c r="B306" s="5" t="s">
        <v>1333</v>
      </c>
      <c r="C306" s="5">
        <v>2</v>
      </c>
      <c r="D306" s="5" t="s">
        <v>10</v>
      </c>
      <c r="E306" s="5">
        <v>24</v>
      </c>
      <c r="F306" s="5" t="s">
        <v>1097</v>
      </c>
      <c r="G306" s="5" t="s">
        <v>531</v>
      </c>
      <c r="H306" s="5">
        <v>7</v>
      </c>
      <c r="I306" s="5">
        <v>575</v>
      </c>
    </row>
    <row r="307" spans="1:9" ht="12.75">
      <c r="A307" s="5">
        <v>5416</v>
      </c>
      <c r="B307" s="5" t="s">
        <v>1334</v>
      </c>
      <c r="C307" s="5">
        <v>2</v>
      </c>
      <c r="D307" s="5" t="s">
        <v>10</v>
      </c>
      <c r="E307" s="5">
        <v>24</v>
      </c>
      <c r="F307" s="5" t="s">
        <v>1097</v>
      </c>
      <c r="G307" s="5" t="s">
        <v>532</v>
      </c>
      <c r="H307" s="5">
        <v>7</v>
      </c>
      <c r="I307" s="5">
        <v>579</v>
      </c>
    </row>
    <row r="308" spans="1:9" ht="12.75">
      <c r="A308" s="5">
        <v>5417</v>
      </c>
      <c r="B308" s="5" t="s">
        <v>1335</v>
      </c>
      <c r="C308" s="5">
        <v>2</v>
      </c>
      <c r="D308" s="5" t="s">
        <v>10</v>
      </c>
      <c r="E308" s="5">
        <v>24</v>
      </c>
      <c r="F308" s="5" t="s">
        <v>1097</v>
      </c>
      <c r="G308" s="5" t="s">
        <v>533</v>
      </c>
      <c r="H308" s="5">
        <v>7</v>
      </c>
      <c r="I308" s="5">
        <v>584</v>
      </c>
    </row>
    <row r="309" spans="1:9" ht="12.75">
      <c r="A309" s="5">
        <v>5418</v>
      </c>
      <c r="B309" s="5" t="s">
        <v>1336</v>
      </c>
      <c r="C309" s="5">
        <v>2</v>
      </c>
      <c r="D309" s="5" t="s">
        <v>10</v>
      </c>
      <c r="E309" s="5">
        <v>24</v>
      </c>
      <c r="F309" s="5" t="s">
        <v>1097</v>
      </c>
      <c r="G309" s="5" t="s">
        <v>534</v>
      </c>
      <c r="H309" s="5">
        <v>7</v>
      </c>
      <c r="I309" s="5">
        <v>644</v>
      </c>
    </row>
    <row r="310" spans="1:9" ht="12.75">
      <c r="A310" s="5">
        <v>5420</v>
      </c>
      <c r="B310" s="5" t="s">
        <v>1337</v>
      </c>
      <c r="C310" s="5">
        <v>2</v>
      </c>
      <c r="D310" s="5" t="s">
        <v>10</v>
      </c>
      <c r="E310" s="5">
        <v>24</v>
      </c>
      <c r="F310" s="5" t="s">
        <v>1097</v>
      </c>
      <c r="G310" s="5" t="s">
        <v>535</v>
      </c>
      <c r="H310" s="5">
        <v>7</v>
      </c>
      <c r="I310" s="5">
        <v>349</v>
      </c>
    </row>
    <row r="311" spans="1:9" ht="12.75">
      <c r="A311" s="5">
        <v>5421</v>
      </c>
      <c r="B311" s="5" t="s">
        <v>1338</v>
      </c>
      <c r="C311" s="5">
        <v>2</v>
      </c>
      <c r="D311" s="5" t="s">
        <v>10</v>
      </c>
      <c r="E311" s="5">
        <v>24</v>
      </c>
      <c r="F311" s="5" t="s">
        <v>1097</v>
      </c>
      <c r="G311" s="5" t="s">
        <v>536</v>
      </c>
      <c r="H311" s="5">
        <v>7</v>
      </c>
      <c r="I311" s="5">
        <v>389</v>
      </c>
    </row>
    <row r="312" spans="1:9" ht="12.75">
      <c r="A312" s="5">
        <v>5422</v>
      </c>
      <c r="B312" s="5" t="s">
        <v>1339</v>
      </c>
      <c r="C312" s="5">
        <v>2</v>
      </c>
      <c r="D312" s="5" t="s">
        <v>10</v>
      </c>
      <c r="E312" s="5">
        <v>24</v>
      </c>
      <c r="F312" s="5" t="s">
        <v>1097</v>
      </c>
      <c r="G312" s="5" t="s">
        <v>537</v>
      </c>
      <c r="H312" s="5">
        <v>7</v>
      </c>
      <c r="I312" s="5">
        <v>325</v>
      </c>
    </row>
    <row r="313" spans="1:9" ht="12.75">
      <c r="A313" s="5">
        <v>5424</v>
      </c>
      <c r="B313" s="5" t="s">
        <v>1340</v>
      </c>
      <c r="C313" s="5">
        <v>2</v>
      </c>
      <c r="D313" s="5" t="s">
        <v>10</v>
      </c>
      <c r="E313" s="5">
        <v>24</v>
      </c>
      <c r="F313" s="5" t="s">
        <v>1097</v>
      </c>
      <c r="G313" s="5" t="s">
        <v>538</v>
      </c>
      <c r="H313" s="5">
        <v>7</v>
      </c>
      <c r="I313" s="5">
        <v>179</v>
      </c>
    </row>
    <row r="314" spans="1:9" ht="12.75">
      <c r="A314" s="5">
        <v>5425</v>
      </c>
      <c r="B314" s="5" t="s">
        <v>1341</v>
      </c>
      <c r="C314" s="5">
        <v>2</v>
      </c>
      <c r="D314" s="5" t="s">
        <v>10</v>
      </c>
      <c r="E314" s="5">
        <v>24</v>
      </c>
      <c r="F314" s="5" t="s">
        <v>1097</v>
      </c>
      <c r="G314" s="5" t="s">
        <v>539</v>
      </c>
      <c r="H314" s="5">
        <v>7</v>
      </c>
      <c r="I314" s="5">
        <v>231</v>
      </c>
    </row>
    <row r="315" spans="1:9" ht="12.75">
      <c r="A315" s="5">
        <v>5427</v>
      </c>
      <c r="B315" s="5" t="s">
        <v>1342</v>
      </c>
      <c r="C315" s="5">
        <v>2</v>
      </c>
      <c r="D315" s="5" t="s">
        <v>10</v>
      </c>
      <c r="E315" s="5">
        <v>24</v>
      </c>
      <c r="F315" s="5" t="s">
        <v>1097</v>
      </c>
      <c r="G315" s="5" t="s">
        <v>456</v>
      </c>
      <c r="H315" s="5">
        <v>7</v>
      </c>
      <c r="I315" s="5">
        <v>642</v>
      </c>
    </row>
    <row r="316" spans="1:9" ht="12.75">
      <c r="A316" s="5">
        <v>5430</v>
      </c>
      <c r="B316" s="5" t="s">
        <v>1343</v>
      </c>
      <c r="C316" s="5">
        <v>2</v>
      </c>
      <c r="D316" s="5" t="s">
        <v>10</v>
      </c>
      <c r="E316" s="5">
        <v>24</v>
      </c>
      <c r="F316" s="5" t="s">
        <v>1097</v>
      </c>
      <c r="G316" s="5" t="s">
        <v>540</v>
      </c>
      <c r="H316" s="5">
        <v>7</v>
      </c>
      <c r="I316" s="5">
        <v>491</v>
      </c>
    </row>
    <row r="317" spans="1:9" ht="12.75">
      <c r="A317" s="5">
        <v>5431</v>
      </c>
      <c r="B317" s="5" t="s">
        <v>1344</v>
      </c>
      <c r="C317" s="5">
        <v>2</v>
      </c>
      <c r="D317" s="5" t="s">
        <v>10</v>
      </c>
      <c r="E317" s="5">
        <v>24</v>
      </c>
      <c r="F317" s="5" t="s">
        <v>1097</v>
      </c>
      <c r="G317" s="5" t="s">
        <v>541</v>
      </c>
      <c r="H317" s="5">
        <v>7</v>
      </c>
      <c r="I317" s="5">
        <v>484</v>
      </c>
    </row>
    <row r="318" spans="1:9" ht="12.75">
      <c r="A318" s="5">
        <v>5432</v>
      </c>
      <c r="B318" s="5" t="s">
        <v>1345</v>
      </c>
      <c r="C318" s="5">
        <v>2</v>
      </c>
      <c r="D318" s="5" t="s">
        <v>10</v>
      </c>
      <c r="E318" s="5">
        <v>24</v>
      </c>
      <c r="F318" s="5" t="s">
        <v>1097</v>
      </c>
      <c r="G318" s="5" t="s">
        <v>40</v>
      </c>
      <c r="H318" s="5">
        <v>7</v>
      </c>
      <c r="I318" s="5">
        <v>597</v>
      </c>
    </row>
    <row r="319" spans="1:9" ht="12.75">
      <c r="A319" s="5">
        <v>5440</v>
      </c>
      <c r="B319" s="5" t="s">
        <v>1346</v>
      </c>
      <c r="C319" s="5">
        <v>2</v>
      </c>
      <c r="D319" s="5" t="s">
        <v>10</v>
      </c>
      <c r="E319" s="5">
        <v>22</v>
      </c>
      <c r="F319" s="5" t="s">
        <v>1068</v>
      </c>
      <c r="G319" s="5" t="s">
        <v>542</v>
      </c>
      <c r="H319" s="5">
        <v>14</v>
      </c>
      <c r="I319" s="5">
        <v>684</v>
      </c>
    </row>
    <row r="320" spans="1:9" ht="12.75">
      <c r="A320" s="5">
        <v>5441</v>
      </c>
      <c r="B320" s="5" t="s">
        <v>1347</v>
      </c>
      <c r="C320" s="5">
        <v>2</v>
      </c>
      <c r="D320" s="5" t="s">
        <v>10</v>
      </c>
      <c r="E320" s="5">
        <v>25</v>
      </c>
      <c r="F320" s="5" t="s">
        <v>1306</v>
      </c>
      <c r="G320" s="5" t="s">
        <v>543</v>
      </c>
      <c r="H320" s="5">
        <v>7</v>
      </c>
      <c r="I320" s="5">
        <v>334</v>
      </c>
    </row>
    <row r="321" spans="1:9" ht="12.75">
      <c r="A321" s="5">
        <v>5442</v>
      </c>
      <c r="B321" s="5" t="s">
        <v>1348</v>
      </c>
      <c r="C321" s="5">
        <v>2</v>
      </c>
      <c r="D321" s="5" t="s">
        <v>10</v>
      </c>
      <c r="E321" s="5">
        <v>25</v>
      </c>
      <c r="F321" s="5" t="s">
        <v>1306</v>
      </c>
      <c r="G321" s="5" t="s">
        <v>544</v>
      </c>
      <c r="H321" s="5">
        <v>7</v>
      </c>
      <c r="I321" s="5">
        <v>461</v>
      </c>
    </row>
    <row r="322" spans="1:9" ht="12.75">
      <c r="A322" s="5">
        <v>5445</v>
      </c>
      <c r="B322" s="5" t="s">
        <v>1349</v>
      </c>
      <c r="C322" s="5">
        <v>2</v>
      </c>
      <c r="D322" s="5" t="s">
        <v>10</v>
      </c>
      <c r="E322" s="5">
        <v>25</v>
      </c>
      <c r="F322" s="5" t="s">
        <v>1306</v>
      </c>
      <c r="G322" s="5" t="s">
        <v>545</v>
      </c>
      <c r="H322" s="5">
        <v>7</v>
      </c>
      <c r="I322" s="5">
        <v>391</v>
      </c>
    </row>
    <row r="323" spans="1:9" ht="12.75">
      <c r="A323" s="5">
        <v>5446</v>
      </c>
      <c r="B323" s="5" t="s">
        <v>1350</v>
      </c>
      <c r="C323" s="5">
        <v>2</v>
      </c>
      <c r="D323" s="5" t="s">
        <v>10</v>
      </c>
      <c r="E323" s="5">
        <v>26</v>
      </c>
      <c r="F323" s="5" t="s">
        <v>1099</v>
      </c>
      <c r="G323" s="5" t="s">
        <v>546</v>
      </c>
      <c r="H323" s="5">
        <v>14</v>
      </c>
      <c r="I323" s="5">
        <v>303</v>
      </c>
    </row>
    <row r="324" spans="1:9" ht="12.75">
      <c r="A324" s="5">
        <v>5454</v>
      </c>
      <c r="B324" s="5" t="s">
        <v>1351</v>
      </c>
      <c r="C324" s="5">
        <v>2</v>
      </c>
      <c r="D324" s="5" t="s">
        <v>10</v>
      </c>
      <c r="E324" s="5">
        <v>22</v>
      </c>
      <c r="F324" s="5" t="s">
        <v>1068</v>
      </c>
      <c r="G324" s="5" t="s">
        <v>547</v>
      </c>
      <c r="H324" s="5">
        <v>14</v>
      </c>
      <c r="I324" s="5">
        <v>250</v>
      </c>
    </row>
    <row r="325" spans="1:9" ht="12.75">
      <c r="A325" s="5">
        <v>5456</v>
      </c>
      <c r="B325" s="5" t="s">
        <v>1352</v>
      </c>
      <c r="C325" s="5">
        <v>2</v>
      </c>
      <c r="D325" s="5" t="s">
        <v>10</v>
      </c>
      <c r="E325" s="5">
        <v>22</v>
      </c>
      <c r="F325" s="5" t="s">
        <v>1068</v>
      </c>
      <c r="G325" s="5" t="s">
        <v>548</v>
      </c>
      <c r="H325" s="5">
        <v>14</v>
      </c>
      <c r="I325" s="5">
        <v>344</v>
      </c>
    </row>
    <row r="326" spans="1:9" ht="12.75">
      <c r="A326" s="5">
        <v>5457</v>
      </c>
      <c r="B326" s="5" t="s">
        <v>1353</v>
      </c>
      <c r="C326" s="5">
        <v>2</v>
      </c>
      <c r="D326" s="5" t="s">
        <v>10</v>
      </c>
      <c r="E326" s="5">
        <v>22</v>
      </c>
      <c r="F326" s="5" t="s">
        <v>1068</v>
      </c>
      <c r="G326" s="5" t="s">
        <v>549</v>
      </c>
      <c r="H326" s="5">
        <v>14</v>
      </c>
      <c r="I326" s="5">
        <v>375</v>
      </c>
    </row>
    <row r="327" spans="1:9" ht="12.75">
      <c r="A327" s="5">
        <v>5458</v>
      </c>
      <c r="B327" s="5" t="s">
        <v>1354</v>
      </c>
      <c r="C327" s="5">
        <v>2</v>
      </c>
      <c r="D327" s="5" t="s">
        <v>10</v>
      </c>
      <c r="E327" s="5">
        <v>22</v>
      </c>
      <c r="F327" s="5" t="s">
        <v>1068</v>
      </c>
      <c r="G327" s="5" t="s">
        <v>550</v>
      </c>
      <c r="H327" s="5">
        <v>14</v>
      </c>
      <c r="I327" s="5">
        <v>441</v>
      </c>
    </row>
    <row r="328" spans="1:9" ht="12.75">
      <c r="A328" s="5">
        <v>5459</v>
      </c>
      <c r="B328" s="5" t="s">
        <v>1355</v>
      </c>
      <c r="C328" s="5">
        <v>2</v>
      </c>
      <c r="D328" s="5" t="s">
        <v>10</v>
      </c>
      <c r="E328" s="5">
        <v>22</v>
      </c>
      <c r="F328" s="5" t="s">
        <v>1068</v>
      </c>
      <c r="G328" s="5" t="s">
        <v>551</v>
      </c>
      <c r="H328" s="5">
        <v>14</v>
      </c>
      <c r="I328" s="5">
        <v>166</v>
      </c>
    </row>
    <row r="329" spans="1:9" ht="12.75">
      <c r="A329" s="5">
        <v>5460</v>
      </c>
      <c r="B329" s="5" t="s">
        <v>1356</v>
      </c>
      <c r="C329" s="5">
        <v>2</v>
      </c>
      <c r="D329" s="5" t="s">
        <v>10</v>
      </c>
      <c r="E329" s="5">
        <v>22</v>
      </c>
      <c r="F329" s="5" t="s">
        <v>1068</v>
      </c>
      <c r="G329" s="5" t="s">
        <v>552</v>
      </c>
      <c r="H329" s="5">
        <v>14</v>
      </c>
      <c r="I329" s="5">
        <v>223</v>
      </c>
    </row>
    <row r="330" spans="1:9" ht="12.75">
      <c r="A330" s="5">
        <v>5461</v>
      </c>
      <c r="B330" s="5" t="s">
        <v>1357</v>
      </c>
      <c r="C330" s="5">
        <v>2</v>
      </c>
      <c r="D330" s="5" t="s">
        <v>10</v>
      </c>
      <c r="E330" s="5">
        <v>22</v>
      </c>
      <c r="F330" s="5" t="s">
        <v>1068</v>
      </c>
      <c r="G330" s="5" t="s">
        <v>41</v>
      </c>
      <c r="H330" s="5">
        <v>14</v>
      </c>
      <c r="I330" s="5">
        <v>216</v>
      </c>
    </row>
    <row r="331" spans="1:9" ht="12.75">
      <c r="A331" s="5">
        <v>5462</v>
      </c>
      <c r="B331" s="5" t="s">
        <v>1358</v>
      </c>
      <c r="C331" s="5">
        <v>2</v>
      </c>
      <c r="D331" s="5" t="s">
        <v>10</v>
      </c>
      <c r="E331" s="5">
        <v>22</v>
      </c>
      <c r="F331" s="5" t="s">
        <v>1068</v>
      </c>
      <c r="G331" s="5" t="s">
        <v>553</v>
      </c>
      <c r="H331" s="5">
        <v>14</v>
      </c>
      <c r="I331" s="5">
        <v>288</v>
      </c>
    </row>
    <row r="332" spans="1:9" ht="12.75">
      <c r="A332" s="5">
        <v>5463</v>
      </c>
      <c r="B332" s="5" t="s">
        <v>1359</v>
      </c>
      <c r="C332" s="5">
        <v>2</v>
      </c>
      <c r="D332" s="5" t="s">
        <v>10</v>
      </c>
      <c r="E332" s="5">
        <v>22</v>
      </c>
      <c r="F332" s="5" t="s">
        <v>1068</v>
      </c>
      <c r="G332" s="5" t="s">
        <v>554</v>
      </c>
      <c r="H332" s="5">
        <v>14</v>
      </c>
      <c r="I332" s="5">
        <v>477</v>
      </c>
    </row>
    <row r="333" spans="1:9" ht="12.75">
      <c r="A333" s="5">
        <v>5464</v>
      </c>
      <c r="B333" s="5" t="s">
        <v>1360</v>
      </c>
      <c r="C333" s="5">
        <v>2</v>
      </c>
      <c r="D333" s="5" t="s">
        <v>10</v>
      </c>
      <c r="E333" s="5">
        <v>22</v>
      </c>
      <c r="F333" s="5" t="s">
        <v>1068</v>
      </c>
      <c r="G333" s="5" t="s">
        <v>555</v>
      </c>
      <c r="H333" s="5">
        <v>14</v>
      </c>
      <c r="I333" s="5">
        <v>585</v>
      </c>
    </row>
    <row r="334" spans="1:9" ht="12.75">
      <c r="A334" s="5">
        <v>5465</v>
      </c>
      <c r="B334" s="5" t="s">
        <v>1361</v>
      </c>
      <c r="C334" s="5">
        <v>2</v>
      </c>
      <c r="D334" s="5" t="s">
        <v>10</v>
      </c>
      <c r="E334" s="5">
        <v>22</v>
      </c>
      <c r="F334" s="5" t="s">
        <v>1068</v>
      </c>
      <c r="G334" s="5" t="s">
        <v>42</v>
      </c>
      <c r="H334" s="5">
        <v>14</v>
      </c>
      <c r="I334" s="5">
        <v>617</v>
      </c>
    </row>
    <row r="335" spans="1:9" ht="12.75">
      <c r="A335" s="5">
        <v>5466</v>
      </c>
      <c r="B335" s="5" t="s">
        <v>1362</v>
      </c>
      <c r="C335" s="5">
        <v>2</v>
      </c>
      <c r="D335" s="5" t="s">
        <v>10</v>
      </c>
      <c r="E335" s="5">
        <v>22</v>
      </c>
      <c r="F335" s="5" t="s">
        <v>1068</v>
      </c>
      <c r="G335" s="5" t="s">
        <v>556</v>
      </c>
      <c r="H335" s="5">
        <v>14</v>
      </c>
      <c r="I335" s="5">
        <v>674</v>
      </c>
    </row>
    <row r="336" spans="1:9" ht="12.75">
      <c r="A336" s="5">
        <v>5468</v>
      </c>
      <c r="B336" s="5" t="s">
        <v>1363</v>
      </c>
      <c r="C336" s="5">
        <v>2</v>
      </c>
      <c r="D336" s="5" t="s">
        <v>10</v>
      </c>
      <c r="E336" s="5">
        <v>22</v>
      </c>
      <c r="F336" s="5" t="s">
        <v>1068</v>
      </c>
      <c r="G336" s="5" t="s">
        <v>557</v>
      </c>
      <c r="H336" s="5">
        <v>14</v>
      </c>
      <c r="I336" s="5">
        <v>285</v>
      </c>
    </row>
    <row r="337" spans="1:9" ht="12.75">
      <c r="A337" s="5">
        <v>5469</v>
      </c>
      <c r="B337" s="5" t="s">
        <v>1364</v>
      </c>
      <c r="C337" s="5">
        <v>2</v>
      </c>
      <c r="D337" s="5" t="s">
        <v>10</v>
      </c>
      <c r="E337" s="5">
        <v>22</v>
      </c>
      <c r="F337" s="5" t="s">
        <v>1068</v>
      </c>
      <c r="G337" s="5" t="s">
        <v>558</v>
      </c>
      <c r="H337" s="5">
        <v>14</v>
      </c>
      <c r="I337" s="5">
        <v>637</v>
      </c>
    </row>
    <row r="338" spans="1:9" ht="12.75">
      <c r="A338" s="5">
        <v>5470</v>
      </c>
      <c r="B338" s="5" t="s">
        <v>1365</v>
      </c>
      <c r="C338" s="5">
        <v>2</v>
      </c>
      <c r="D338" s="5" t="s">
        <v>10</v>
      </c>
      <c r="E338" s="5">
        <v>22</v>
      </c>
      <c r="F338" s="5" t="s">
        <v>1068</v>
      </c>
      <c r="G338" s="5" t="s">
        <v>559</v>
      </c>
      <c r="H338" s="5">
        <v>14</v>
      </c>
      <c r="I338" s="5">
        <v>291</v>
      </c>
    </row>
    <row r="339" spans="1:9" ht="12.75">
      <c r="A339" s="5">
        <v>5471</v>
      </c>
      <c r="B339" s="5" t="s">
        <v>1366</v>
      </c>
      <c r="C339" s="5">
        <v>2</v>
      </c>
      <c r="D339" s="5" t="s">
        <v>10</v>
      </c>
      <c r="E339" s="5">
        <v>22</v>
      </c>
      <c r="F339" s="5" t="s">
        <v>1068</v>
      </c>
      <c r="G339" s="5" t="s">
        <v>560</v>
      </c>
      <c r="H339" s="5">
        <v>14</v>
      </c>
      <c r="I339" s="5">
        <v>341</v>
      </c>
    </row>
    <row r="340" spans="1:9" ht="12.75">
      <c r="A340" s="5">
        <v>5472</v>
      </c>
      <c r="B340" s="5" t="s">
        <v>1367</v>
      </c>
      <c r="C340" s="5">
        <v>2</v>
      </c>
      <c r="D340" s="5" t="s">
        <v>10</v>
      </c>
      <c r="E340" s="5">
        <v>22</v>
      </c>
      <c r="F340" s="5" t="s">
        <v>1068</v>
      </c>
      <c r="G340" s="5" t="s">
        <v>561</v>
      </c>
      <c r="H340" s="5">
        <v>14</v>
      </c>
      <c r="I340" s="5">
        <v>577</v>
      </c>
    </row>
    <row r="341" spans="1:9" ht="12.75">
      <c r="A341" s="5">
        <v>5485</v>
      </c>
      <c r="B341" s="5" t="s">
        <v>1368</v>
      </c>
      <c r="C341" s="5">
        <v>2</v>
      </c>
      <c r="D341" s="5" t="s">
        <v>10</v>
      </c>
      <c r="E341" s="5">
        <v>6</v>
      </c>
      <c r="F341" s="5" t="s">
        <v>1065</v>
      </c>
      <c r="G341" s="5" t="s">
        <v>2</v>
      </c>
      <c r="H341" s="5">
        <v>8</v>
      </c>
      <c r="I341" s="5">
        <v>209</v>
      </c>
    </row>
    <row r="342" spans="1:9" ht="12.75">
      <c r="A342" s="5">
        <v>5494</v>
      </c>
      <c r="B342" s="5" t="s">
        <v>1369</v>
      </c>
      <c r="C342" s="5">
        <v>2</v>
      </c>
      <c r="D342" s="5" t="s">
        <v>10</v>
      </c>
      <c r="E342" s="5">
        <v>6</v>
      </c>
      <c r="F342" s="5" t="s">
        <v>1065</v>
      </c>
      <c r="G342" s="5" t="s">
        <v>562</v>
      </c>
      <c r="H342" s="5">
        <v>8</v>
      </c>
      <c r="I342" s="5">
        <v>416</v>
      </c>
    </row>
    <row r="343" spans="1:9" ht="12.75">
      <c r="A343" s="5">
        <v>5495</v>
      </c>
      <c r="B343" s="5" t="s">
        <v>1370</v>
      </c>
      <c r="C343" s="5">
        <v>2</v>
      </c>
      <c r="D343" s="5" t="s">
        <v>10</v>
      </c>
      <c r="E343" s="5">
        <v>6</v>
      </c>
      <c r="F343" s="5" t="s">
        <v>1065</v>
      </c>
      <c r="G343" s="5" t="s">
        <v>563</v>
      </c>
      <c r="H343" s="5">
        <v>8</v>
      </c>
      <c r="I343" s="5">
        <v>515</v>
      </c>
    </row>
    <row r="344" spans="1:9" ht="12.75">
      <c r="A344" s="5">
        <v>5496</v>
      </c>
      <c r="B344" s="5" t="s">
        <v>1371</v>
      </c>
      <c r="C344" s="5">
        <v>2</v>
      </c>
      <c r="D344" s="5" t="s">
        <v>10</v>
      </c>
      <c r="E344" s="5">
        <v>6</v>
      </c>
      <c r="F344" s="5" t="s">
        <v>1065</v>
      </c>
      <c r="G344" s="5" t="s">
        <v>564</v>
      </c>
      <c r="H344" s="5">
        <v>8</v>
      </c>
      <c r="I344" s="5">
        <v>538</v>
      </c>
    </row>
    <row r="345" spans="1:9" ht="12.75">
      <c r="A345" s="5">
        <v>5497</v>
      </c>
      <c r="B345" s="5" t="s">
        <v>1372</v>
      </c>
      <c r="C345" s="5">
        <v>2</v>
      </c>
      <c r="D345" s="5" t="s">
        <v>10</v>
      </c>
      <c r="E345" s="5">
        <v>6</v>
      </c>
      <c r="F345" s="5" t="s">
        <v>1065</v>
      </c>
      <c r="G345" s="5" t="s">
        <v>565</v>
      </c>
      <c r="H345" s="5">
        <v>8</v>
      </c>
      <c r="I345" s="5">
        <v>156</v>
      </c>
    </row>
    <row r="346" spans="1:9" ht="12.75">
      <c r="A346" s="5">
        <v>5498</v>
      </c>
      <c r="B346" s="5" t="s">
        <v>1373</v>
      </c>
      <c r="C346" s="5">
        <v>2</v>
      </c>
      <c r="D346" s="5" t="s">
        <v>10</v>
      </c>
      <c r="E346" s="5">
        <v>6</v>
      </c>
      <c r="F346" s="5" t="s">
        <v>1065</v>
      </c>
      <c r="G346" s="5" t="s">
        <v>566</v>
      </c>
      <c r="H346" s="5">
        <v>8</v>
      </c>
      <c r="I346" s="5">
        <v>293</v>
      </c>
    </row>
    <row r="347" spans="1:9" ht="12.75">
      <c r="A347" s="5">
        <v>5499</v>
      </c>
      <c r="B347" s="5" t="s">
        <v>1374</v>
      </c>
      <c r="C347" s="5">
        <v>2</v>
      </c>
      <c r="D347" s="5" t="s">
        <v>10</v>
      </c>
      <c r="E347" s="5">
        <v>6</v>
      </c>
      <c r="F347" s="5" t="s">
        <v>1065</v>
      </c>
      <c r="G347" s="5" t="s">
        <v>567</v>
      </c>
      <c r="H347" s="5">
        <v>8</v>
      </c>
      <c r="I347" s="5">
        <v>542</v>
      </c>
    </row>
    <row r="348" spans="1:9" ht="12.75">
      <c r="A348" s="5">
        <v>5500</v>
      </c>
      <c r="B348" s="5" t="s">
        <v>1375</v>
      </c>
      <c r="C348" s="5">
        <v>2</v>
      </c>
      <c r="D348" s="5" t="s">
        <v>10</v>
      </c>
      <c r="E348" s="5">
        <v>6</v>
      </c>
      <c r="F348" s="5" t="s">
        <v>1065</v>
      </c>
      <c r="G348" s="5" t="s">
        <v>2</v>
      </c>
      <c r="H348" s="5">
        <v>8</v>
      </c>
      <c r="I348" s="5">
        <v>209</v>
      </c>
    </row>
    <row r="349" spans="1:9" ht="12.75">
      <c r="A349" s="5">
        <v>5501</v>
      </c>
      <c r="B349" s="5" t="s">
        <v>1376</v>
      </c>
      <c r="C349" s="5">
        <v>2</v>
      </c>
      <c r="D349" s="5" t="s">
        <v>10</v>
      </c>
      <c r="E349" s="5">
        <v>6</v>
      </c>
      <c r="F349" s="5" t="s">
        <v>1065</v>
      </c>
      <c r="G349" s="5" t="s">
        <v>568</v>
      </c>
      <c r="H349" s="5">
        <v>8</v>
      </c>
      <c r="I349" s="5">
        <v>183</v>
      </c>
    </row>
    <row r="350" spans="1:9" ht="12.75">
      <c r="A350" s="5">
        <v>5502</v>
      </c>
      <c r="B350" s="5" t="s">
        <v>1377</v>
      </c>
      <c r="C350" s="5">
        <v>2</v>
      </c>
      <c r="D350" s="5" t="s">
        <v>10</v>
      </c>
      <c r="E350" s="5">
        <v>6</v>
      </c>
      <c r="F350" s="5" t="s">
        <v>1065</v>
      </c>
      <c r="G350" s="5" t="s">
        <v>569</v>
      </c>
      <c r="H350" s="5">
        <v>8</v>
      </c>
      <c r="I350" s="5">
        <v>192</v>
      </c>
    </row>
    <row r="351" spans="1:9" ht="12.75">
      <c r="A351" s="5">
        <v>5503</v>
      </c>
      <c r="B351" s="5" t="s">
        <v>1378</v>
      </c>
      <c r="C351" s="5">
        <v>2</v>
      </c>
      <c r="D351" s="5" t="s">
        <v>10</v>
      </c>
      <c r="E351" s="5">
        <v>10</v>
      </c>
      <c r="F351" s="5" t="s">
        <v>1379</v>
      </c>
      <c r="G351" s="5" t="s">
        <v>570</v>
      </c>
      <c r="H351" s="5">
        <v>8</v>
      </c>
      <c r="I351" s="5">
        <v>329</v>
      </c>
    </row>
    <row r="352" spans="1:9" ht="12.75">
      <c r="A352" s="5">
        <v>5504</v>
      </c>
      <c r="B352" s="5" t="s">
        <v>1380</v>
      </c>
      <c r="C352" s="5">
        <v>2</v>
      </c>
      <c r="D352" s="5" t="s">
        <v>10</v>
      </c>
      <c r="E352" s="5">
        <v>6</v>
      </c>
      <c r="F352" s="5" t="s">
        <v>1065</v>
      </c>
      <c r="G352" s="5" t="s">
        <v>571</v>
      </c>
      <c r="H352" s="5">
        <v>8</v>
      </c>
      <c r="I352" s="5">
        <v>339</v>
      </c>
    </row>
    <row r="353" spans="1:9" ht="12.75">
      <c r="A353" s="5">
        <v>5505</v>
      </c>
      <c r="B353" s="5" t="s">
        <v>1381</v>
      </c>
      <c r="C353" s="5">
        <v>2</v>
      </c>
      <c r="D353" s="5" t="s">
        <v>10</v>
      </c>
      <c r="E353" s="5">
        <v>6</v>
      </c>
      <c r="F353" s="5" t="s">
        <v>1065</v>
      </c>
      <c r="G353" s="5" t="s">
        <v>572</v>
      </c>
      <c r="H353" s="5">
        <v>8</v>
      </c>
      <c r="I353" s="5">
        <v>428</v>
      </c>
    </row>
    <row r="354" spans="1:9" ht="12.75">
      <c r="A354" s="5">
        <v>5506</v>
      </c>
      <c r="B354" s="5" t="s">
        <v>1382</v>
      </c>
      <c r="C354" s="5">
        <v>2</v>
      </c>
      <c r="D354" s="5" t="s">
        <v>10</v>
      </c>
      <c r="E354" s="5">
        <v>6</v>
      </c>
      <c r="F354" s="5" t="s">
        <v>1065</v>
      </c>
      <c r="G354" s="5" t="s">
        <v>573</v>
      </c>
      <c r="H354" s="5">
        <v>8</v>
      </c>
      <c r="I354" s="5">
        <v>559</v>
      </c>
    </row>
    <row r="355" spans="1:9" ht="12.75">
      <c r="A355" s="5">
        <v>5507</v>
      </c>
      <c r="B355" s="5" t="s">
        <v>1383</v>
      </c>
      <c r="C355" s="5">
        <v>2</v>
      </c>
      <c r="D355" s="5" t="s">
        <v>10</v>
      </c>
      <c r="E355" s="5">
        <v>6</v>
      </c>
      <c r="F355" s="5" t="s">
        <v>1065</v>
      </c>
      <c r="G355" s="5" t="s">
        <v>574</v>
      </c>
      <c r="H355" s="5">
        <v>8</v>
      </c>
      <c r="I355" s="5">
        <v>232</v>
      </c>
    </row>
    <row r="356" spans="1:9" ht="12.75">
      <c r="A356" s="5">
        <v>5508</v>
      </c>
      <c r="B356" s="5" t="s">
        <v>1384</v>
      </c>
      <c r="C356" s="5">
        <v>2</v>
      </c>
      <c r="D356" s="5" t="s">
        <v>10</v>
      </c>
      <c r="E356" s="5">
        <v>6</v>
      </c>
      <c r="F356" s="5" t="s">
        <v>1065</v>
      </c>
      <c r="G356" s="5" t="s">
        <v>575</v>
      </c>
      <c r="H356" s="5">
        <v>8</v>
      </c>
      <c r="I356" s="5">
        <v>549</v>
      </c>
    </row>
    <row r="357" spans="1:9" ht="12.75">
      <c r="A357" s="5">
        <v>5509</v>
      </c>
      <c r="B357" s="5" t="s">
        <v>1385</v>
      </c>
      <c r="C357" s="5">
        <v>2</v>
      </c>
      <c r="D357" s="5" t="s">
        <v>10</v>
      </c>
      <c r="E357" s="5">
        <v>6</v>
      </c>
      <c r="F357" s="5" t="s">
        <v>1065</v>
      </c>
      <c r="G357" s="5" t="s">
        <v>576</v>
      </c>
      <c r="H357" s="5">
        <v>8</v>
      </c>
      <c r="I357" s="5">
        <v>573</v>
      </c>
    </row>
    <row r="358" spans="1:9" ht="12.75">
      <c r="A358" s="5">
        <v>5510</v>
      </c>
      <c r="B358" s="5" t="s">
        <v>1386</v>
      </c>
      <c r="C358" s="5">
        <v>2</v>
      </c>
      <c r="D358" s="5" t="s">
        <v>10</v>
      </c>
      <c r="E358" s="5">
        <v>10</v>
      </c>
      <c r="F358" s="5" t="s">
        <v>1379</v>
      </c>
      <c r="G358" s="5" t="s">
        <v>577</v>
      </c>
      <c r="H358" s="5">
        <v>8</v>
      </c>
      <c r="I358" s="5">
        <v>702</v>
      </c>
    </row>
    <row r="359" spans="1:9" ht="12.75">
      <c r="A359" s="5">
        <v>5513</v>
      </c>
      <c r="B359" s="5" t="s">
        <v>1387</v>
      </c>
      <c r="C359" s="5">
        <v>2</v>
      </c>
      <c r="D359" s="5" t="s">
        <v>10</v>
      </c>
      <c r="E359" s="5">
        <v>6</v>
      </c>
      <c r="F359" s="5" t="s">
        <v>1065</v>
      </c>
      <c r="G359" s="5" t="s">
        <v>578</v>
      </c>
      <c r="H359" s="5">
        <v>8</v>
      </c>
      <c r="I359" s="5">
        <v>706</v>
      </c>
    </row>
    <row r="360" spans="1:9" ht="12.75">
      <c r="A360" s="5">
        <v>5515</v>
      </c>
      <c r="B360" s="5" t="s">
        <v>1388</v>
      </c>
      <c r="C360" s="5">
        <v>2</v>
      </c>
      <c r="D360" s="5" t="s">
        <v>10</v>
      </c>
      <c r="E360" s="5">
        <v>6</v>
      </c>
      <c r="F360" s="5" t="s">
        <v>1065</v>
      </c>
      <c r="G360" s="5" t="s">
        <v>580</v>
      </c>
      <c r="H360" s="5">
        <v>8</v>
      </c>
      <c r="I360" s="5">
        <v>237</v>
      </c>
    </row>
    <row r="361" spans="1:9" ht="12.75">
      <c r="A361" s="5">
        <v>5516</v>
      </c>
      <c r="B361" s="5" t="s">
        <v>1389</v>
      </c>
      <c r="C361" s="5">
        <v>2</v>
      </c>
      <c r="D361" s="5" t="s">
        <v>10</v>
      </c>
      <c r="E361" s="5">
        <v>6</v>
      </c>
      <c r="F361" s="5" t="s">
        <v>1065</v>
      </c>
      <c r="G361" s="5" t="s">
        <v>581</v>
      </c>
      <c r="H361" s="5">
        <v>8</v>
      </c>
      <c r="I361" s="5">
        <v>318</v>
      </c>
    </row>
    <row r="362" spans="1:9" ht="12.75">
      <c r="A362" s="5">
        <v>5517</v>
      </c>
      <c r="B362" s="5" t="s">
        <v>1390</v>
      </c>
      <c r="C362" s="5">
        <v>2</v>
      </c>
      <c r="D362" s="5" t="s">
        <v>10</v>
      </c>
      <c r="E362" s="5">
        <v>6</v>
      </c>
      <c r="F362" s="5" t="s">
        <v>1065</v>
      </c>
      <c r="G362" s="5" t="s">
        <v>582</v>
      </c>
      <c r="H362" s="5">
        <v>8</v>
      </c>
      <c r="I362" s="5">
        <v>564</v>
      </c>
    </row>
    <row r="363" spans="1:9" ht="12.75">
      <c r="A363" s="5">
        <v>5518</v>
      </c>
      <c r="B363" s="5" t="s">
        <v>1391</v>
      </c>
      <c r="C363" s="5">
        <v>2</v>
      </c>
      <c r="D363" s="5" t="s">
        <v>10</v>
      </c>
      <c r="E363" s="5">
        <v>6</v>
      </c>
      <c r="F363" s="5" t="s">
        <v>1065</v>
      </c>
      <c r="G363" s="5" t="s">
        <v>579</v>
      </c>
      <c r="H363" s="5">
        <v>8</v>
      </c>
      <c r="I363" s="5">
        <v>419</v>
      </c>
    </row>
    <row r="364" spans="1:9" ht="12.75">
      <c r="A364" s="5">
        <v>5519</v>
      </c>
      <c r="B364" s="5" t="s">
        <v>1392</v>
      </c>
      <c r="C364" s="5">
        <v>2</v>
      </c>
      <c r="D364" s="5" t="s">
        <v>10</v>
      </c>
      <c r="E364" s="5">
        <v>10</v>
      </c>
      <c r="F364" s="5" t="s">
        <v>1379</v>
      </c>
      <c r="G364" s="5" t="s">
        <v>583</v>
      </c>
      <c r="H364" s="5">
        <v>8</v>
      </c>
      <c r="I364" s="5">
        <v>321</v>
      </c>
    </row>
    <row r="365" spans="1:9" ht="12.75">
      <c r="A365" s="5">
        <v>5520</v>
      </c>
      <c r="B365" s="5" t="s">
        <v>1393</v>
      </c>
      <c r="C365" s="5">
        <v>2</v>
      </c>
      <c r="D365" s="5" t="s">
        <v>10</v>
      </c>
      <c r="E365" s="5">
        <v>6</v>
      </c>
      <c r="F365" s="5" t="s">
        <v>1065</v>
      </c>
      <c r="G365" s="5" t="s">
        <v>584</v>
      </c>
      <c r="H365" s="5">
        <v>8</v>
      </c>
      <c r="I365" s="5">
        <v>320</v>
      </c>
    </row>
    <row r="366" spans="1:9" ht="12.75">
      <c r="A366" s="5">
        <v>5521</v>
      </c>
      <c r="B366" s="5" t="s">
        <v>1394</v>
      </c>
      <c r="C366" s="5">
        <v>2</v>
      </c>
      <c r="D366" s="5" t="s">
        <v>10</v>
      </c>
      <c r="E366" s="5">
        <v>10</v>
      </c>
      <c r="F366" s="5" t="s">
        <v>1379</v>
      </c>
      <c r="G366" s="5" t="s">
        <v>585</v>
      </c>
      <c r="H366" s="5">
        <v>12</v>
      </c>
      <c r="I366" s="5">
        <v>406</v>
      </c>
    </row>
    <row r="367" spans="1:9" ht="12.75">
      <c r="A367" s="5">
        <v>5522</v>
      </c>
      <c r="B367" s="5" t="s">
        <v>1395</v>
      </c>
      <c r="C367" s="5">
        <v>2</v>
      </c>
      <c r="D367" s="5" t="s">
        <v>10</v>
      </c>
      <c r="E367" s="5">
        <v>6</v>
      </c>
      <c r="F367" s="5" t="s">
        <v>1065</v>
      </c>
      <c r="G367" s="5" t="s">
        <v>586</v>
      </c>
      <c r="H367" s="5">
        <v>8</v>
      </c>
      <c r="I367" s="5">
        <v>594</v>
      </c>
    </row>
    <row r="368" spans="1:9" ht="12.75">
      <c r="A368" s="5">
        <v>5524</v>
      </c>
      <c r="B368" s="5" t="s">
        <v>1396</v>
      </c>
      <c r="C368" s="5">
        <v>2</v>
      </c>
      <c r="D368" s="5" t="s">
        <v>10</v>
      </c>
      <c r="E368" s="5">
        <v>6</v>
      </c>
      <c r="F368" s="5" t="s">
        <v>1065</v>
      </c>
      <c r="G368" s="5" t="s">
        <v>587</v>
      </c>
      <c r="H368" s="5">
        <v>8</v>
      </c>
      <c r="I368" s="5">
        <v>202</v>
      </c>
    </row>
    <row r="369" spans="1:9" ht="12.75">
      <c r="A369" s="5">
        <v>5525</v>
      </c>
      <c r="B369" s="5" t="s">
        <v>1397</v>
      </c>
      <c r="C369" s="5">
        <v>2</v>
      </c>
      <c r="D369" s="5" t="s">
        <v>10</v>
      </c>
      <c r="E369" s="5">
        <v>6</v>
      </c>
      <c r="F369" s="5" t="s">
        <v>1065</v>
      </c>
      <c r="G369" s="5" t="s">
        <v>588</v>
      </c>
      <c r="H369" s="5">
        <v>8</v>
      </c>
      <c r="I369" s="5">
        <v>201</v>
      </c>
    </row>
    <row r="370" spans="1:9" ht="12.75">
      <c r="A370" s="5">
        <v>5526</v>
      </c>
      <c r="B370" s="5" t="s">
        <v>1398</v>
      </c>
      <c r="C370" s="5">
        <v>2</v>
      </c>
      <c r="D370" s="5" t="s">
        <v>10</v>
      </c>
      <c r="E370" s="5">
        <v>6</v>
      </c>
      <c r="F370" s="5" t="s">
        <v>1065</v>
      </c>
      <c r="G370" s="5" t="s">
        <v>589</v>
      </c>
      <c r="H370" s="5">
        <v>8</v>
      </c>
      <c r="I370" s="5">
        <v>289</v>
      </c>
    </row>
    <row r="371" spans="1:9" ht="12.75">
      <c r="A371" s="5">
        <v>5527</v>
      </c>
      <c r="B371" s="5" t="s">
        <v>1399</v>
      </c>
      <c r="C371" s="5">
        <v>2</v>
      </c>
      <c r="D371" s="5" t="s">
        <v>10</v>
      </c>
      <c r="E371" s="5">
        <v>6</v>
      </c>
      <c r="F371" s="5" t="s">
        <v>1065</v>
      </c>
      <c r="G371" s="5" t="s">
        <v>590</v>
      </c>
      <c r="H371" s="5">
        <v>8</v>
      </c>
      <c r="I371" s="5">
        <v>348</v>
      </c>
    </row>
    <row r="372" spans="1:9" ht="12.75">
      <c r="A372" s="5">
        <v>5528</v>
      </c>
      <c r="B372" s="5" t="s">
        <v>1400</v>
      </c>
      <c r="C372" s="5">
        <v>2</v>
      </c>
      <c r="D372" s="5" t="s">
        <v>10</v>
      </c>
      <c r="E372" s="5">
        <v>6</v>
      </c>
      <c r="F372" s="5" t="s">
        <v>1065</v>
      </c>
      <c r="G372" s="5" t="s">
        <v>3</v>
      </c>
      <c r="H372" s="5">
        <v>8</v>
      </c>
      <c r="I372" s="5">
        <v>401</v>
      </c>
    </row>
    <row r="373" spans="1:9" ht="12.75">
      <c r="A373" s="5">
        <v>5529</v>
      </c>
      <c r="B373" s="5" t="s">
        <v>1401</v>
      </c>
      <c r="C373" s="5">
        <v>2</v>
      </c>
      <c r="D373" s="5" t="s">
        <v>10</v>
      </c>
      <c r="E373" s="5">
        <v>6</v>
      </c>
      <c r="F373" s="5" t="s">
        <v>1065</v>
      </c>
      <c r="G373" s="5" t="s">
        <v>591</v>
      </c>
      <c r="H373" s="5">
        <v>8</v>
      </c>
      <c r="I373" s="5">
        <v>217</v>
      </c>
    </row>
    <row r="374" spans="1:9" ht="12.75">
      <c r="A374" s="5">
        <v>5530</v>
      </c>
      <c r="B374" s="5" t="s">
        <v>1402</v>
      </c>
      <c r="C374" s="5">
        <v>2</v>
      </c>
      <c r="D374" s="5" t="s">
        <v>10</v>
      </c>
      <c r="E374" s="5">
        <v>6</v>
      </c>
      <c r="F374" s="5" t="s">
        <v>1065</v>
      </c>
      <c r="G374" s="5" t="s">
        <v>592</v>
      </c>
      <c r="H374" s="5">
        <v>8</v>
      </c>
      <c r="I374" s="5">
        <v>377</v>
      </c>
    </row>
    <row r="375" spans="1:9" ht="12.75">
      <c r="A375" s="5">
        <v>5531</v>
      </c>
      <c r="B375" s="5" t="s">
        <v>1403</v>
      </c>
      <c r="C375" s="5">
        <v>2</v>
      </c>
      <c r="D375" s="5" t="s">
        <v>10</v>
      </c>
      <c r="E375" s="5">
        <v>6</v>
      </c>
      <c r="F375" s="5" t="s">
        <v>1065</v>
      </c>
      <c r="G375" s="5" t="s">
        <v>593</v>
      </c>
      <c r="H375" s="5">
        <v>8</v>
      </c>
      <c r="I375" s="5">
        <v>446</v>
      </c>
    </row>
    <row r="376" spans="1:9" ht="12.75">
      <c r="A376" s="5">
        <v>5532</v>
      </c>
      <c r="B376" s="5" t="s">
        <v>1404</v>
      </c>
      <c r="C376" s="5">
        <v>2</v>
      </c>
      <c r="D376" s="5" t="s">
        <v>10</v>
      </c>
      <c r="E376" s="5">
        <v>6</v>
      </c>
      <c r="F376" s="5" t="s">
        <v>1065</v>
      </c>
      <c r="G376" s="5" t="s">
        <v>594</v>
      </c>
      <c r="H376" s="5">
        <v>8</v>
      </c>
      <c r="I376" s="5">
        <v>222</v>
      </c>
    </row>
    <row r="377" spans="1:9" ht="12.75">
      <c r="A377" s="5">
        <v>5533</v>
      </c>
      <c r="B377" s="5" t="s">
        <v>1405</v>
      </c>
      <c r="C377" s="5">
        <v>2</v>
      </c>
      <c r="D377" s="5" t="s">
        <v>10</v>
      </c>
      <c r="E377" s="5">
        <v>6</v>
      </c>
      <c r="F377" s="5" t="s">
        <v>1065</v>
      </c>
      <c r="G377" s="5" t="s">
        <v>595</v>
      </c>
      <c r="H377" s="5">
        <v>8</v>
      </c>
      <c r="I377" s="5">
        <v>368</v>
      </c>
    </row>
    <row r="378" spans="1:9" ht="12.75">
      <c r="A378" s="5">
        <v>5597</v>
      </c>
      <c r="B378" s="5" t="s">
        <v>1406</v>
      </c>
      <c r="C378" s="5">
        <v>2</v>
      </c>
      <c r="D378" s="5" t="s">
        <v>10</v>
      </c>
      <c r="E378" s="5">
        <v>26</v>
      </c>
      <c r="F378" s="5" t="s">
        <v>1099</v>
      </c>
      <c r="G378" s="5" t="s">
        <v>472</v>
      </c>
      <c r="H378" s="5">
        <v>9</v>
      </c>
      <c r="I378" s="5">
        <v>647</v>
      </c>
    </row>
    <row r="379" spans="1:9" ht="12.75">
      <c r="A379" s="5">
        <v>5604</v>
      </c>
      <c r="B379" s="5" t="s">
        <v>1407</v>
      </c>
      <c r="C379" s="5">
        <v>2</v>
      </c>
      <c r="D379" s="5" t="s">
        <v>10</v>
      </c>
      <c r="E379" s="5">
        <v>26</v>
      </c>
      <c r="F379" s="5" t="s">
        <v>1099</v>
      </c>
      <c r="G379" s="5" t="s">
        <v>596</v>
      </c>
      <c r="H379" s="5">
        <v>9</v>
      </c>
      <c r="I379" s="5">
        <v>451</v>
      </c>
    </row>
    <row r="380" spans="1:9" ht="12.75">
      <c r="A380" s="5">
        <v>5606</v>
      </c>
      <c r="B380" s="5" t="s">
        <v>1408</v>
      </c>
      <c r="C380" s="5">
        <v>2</v>
      </c>
      <c r="D380" s="5" t="s">
        <v>10</v>
      </c>
      <c r="E380" s="5">
        <v>26</v>
      </c>
      <c r="F380" s="5" t="s">
        <v>1099</v>
      </c>
      <c r="G380" s="5" t="s">
        <v>597</v>
      </c>
      <c r="H380" s="5">
        <v>9</v>
      </c>
      <c r="I380" s="5">
        <v>681</v>
      </c>
    </row>
    <row r="381" spans="1:9" ht="12.75">
      <c r="A381" s="5">
        <v>5607</v>
      </c>
      <c r="B381" s="5" t="s">
        <v>1409</v>
      </c>
      <c r="C381" s="5">
        <v>2</v>
      </c>
      <c r="D381" s="5" t="s">
        <v>10</v>
      </c>
      <c r="E381" s="5">
        <v>26</v>
      </c>
      <c r="F381" s="5" t="s">
        <v>1099</v>
      </c>
      <c r="G381" s="5" t="s">
        <v>598</v>
      </c>
      <c r="H381" s="5">
        <v>9</v>
      </c>
      <c r="I381" s="5">
        <v>405</v>
      </c>
    </row>
    <row r="382" spans="1:9" ht="12.75">
      <c r="A382" s="5">
        <v>5608</v>
      </c>
      <c r="B382" s="5" t="s">
        <v>1410</v>
      </c>
      <c r="C382" s="5">
        <v>2</v>
      </c>
      <c r="D382" s="5" t="s">
        <v>10</v>
      </c>
      <c r="E382" s="5">
        <v>26</v>
      </c>
      <c r="F382" s="5" t="s">
        <v>1099</v>
      </c>
      <c r="G382" s="5" t="s">
        <v>599</v>
      </c>
      <c r="H382" s="5">
        <v>9</v>
      </c>
      <c r="I382" s="5">
        <v>462</v>
      </c>
    </row>
    <row r="383" spans="1:9" ht="12.75">
      <c r="A383" s="5">
        <v>5609</v>
      </c>
      <c r="B383" s="5" t="s">
        <v>1411</v>
      </c>
      <c r="C383" s="5">
        <v>2</v>
      </c>
      <c r="D383" s="5" t="s">
        <v>10</v>
      </c>
      <c r="E383" s="5">
        <v>26</v>
      </c>
      <c r="F383" s="5" t="s">
        <v>1099</v>
      </c>
      <c r="G383" s="5" t="s">
        <v>600</v>
      </c>
      <c r="H383" s="5">
        <v>9</v>
      </c>
      <c r="I383" s="5">
        <v>473</v>
      </c>
    </row>
    <row r="384" spans="1:9" ht="12.75">
      <c r="A384" s="5">
        <v>5610</v>
      </c>
      <c r="B384" s="5" t="s">
        <v>1412</v>
      </c>
      <c r="C384" s="5">
        <v>2</v>
      </c>
      <c r="D384" s="5" t="s">
        <v>10</v>
      </c>
      <c r="E384" s="5">
        <v>26</v>
      </c>
      <c r="F384" s="5" t="s">
        <v>1099</v>
      </c>
      <c r="G384" s="5" t="s">
        <v>601</v>
      </c>
      <c r="H384" s="5">
        <v>9</v>
      </c>
      <c r="I384" s="5">
        <v>474</v>
      </c>
    </row>
    <row r="385" spans="1:9" ht="12.75">
      <c r="A385" s="5">
        <v>5611</v>
      </c>
      <c r="B385" s="5" t="s">
        <v>1413</v>
      </c>
      <c r="C385" s="5">
        <v>2</v>
      </c>
      <c r="D385" s="5" t="s">
        <v>10</v>
      </c>
      <c r="E385" s="5">
        <v>26</v>
      </c>
      <c r="F385" s="5" t="s">
        <v>1099</v>
      </c>
      <c r="G385" s="5" t="s">
        <v>602</v>
      </c>
      <c r="H385" s="5">
        <v>9</v>
      </c>
      <c r="I385" s="5">
        <v>478</v>
      </c>
    </row>
    <row r="386" spans="1:9" ht="12.75">
      <c r="A386" s="5">
        <v>5612</v>
      </c>
      <c r="B386" s="5" t="s">
        <v>1414</v>
      </c>
      <c r="C386" s="5">
        <v>2</v>
      </c>
      <c r="D386" s="5" t="s">
        <v>10</v>
      </c>
      <c r="E386" s="5">
        <v>26</v>
      </c>
      <c r="F386" s="5" t="s">
        <v>1099</v>
      </c>
      <c r="G386" s="5" t="s">
        <v>603</v>
      </c>
      <c r="H386" s="5">
        <v>9</v>
      </c>
      <c r="I386" s="5">
        <v>498</v>
      </c>
    </row>
    <row r="387" spans="1:9" ht="12.75">
      <c r="A387" s="5">
        <v>5613</v>
      </c>
      <c r="B387" s="5" t="s">
        <v>1415</v>
      </c>
      <c r="C387" s="5">
        <v>2</v>
      </c>
      <c r="D387" s="5" t="s">
        <v>10</v>
      </c>
      <c r="E387" s="5">
        <v>26</v>
      </c>
      <c r="F387" s="5" t="s">
        <v>1099</v>
      </c>
      <c r="G387" s="5" t="s">
        <v>604</v>
      </c>
      <c r="H387" s="5">
        <v>9</v>
      </c>
      <c r="I387" s="5">
        <v>514</v>
      </c>
    </row>
    <row r="388" spans="1:9" ht="12.75">
      <c r="A388" s="5">
        <v>5614</v>
      </c>
      <c r="B388" s="5" t="s">
        <v>1416</v>
      </c>
      <c r="C388" s="5">
        <v>2</v>
      </c>
      <c r="D388" s="5" t="s">
        <v>10</v>
      </c>
      <c r="E388" s="5">
        <v>26</v>
      </c>
      <c r="F388" s="5" t="s">
        <v>1099</v>
      </c>
      <c r="G388" s="5" t="s">
        <v>605</v>
      </c>
      <c r="H388" s="5">
        <v>9</v>
      </c>
      <c r="I388" s="5">
        <v>556</v>
      </c>
    </row>
    <row r="389" spans="1:9" ht="12.75">
      <c r="A389" s="5">
        <v>5615</v>
      </c>
      <c r="B389" s="5" t="s">
        <v>1417</v>
      </c>
      <c r="C389" s="5">
        <v>2</v>
      </c>
      <c r="D389" s="5" t="s">
        <v>10</v>
      </c>
      <c r="E389" s="5">
        <v>26</v>
      </c>
      <c r="F389" s="5" t="s">
        <v>1099</v>
      </c>
      <c r="G389" s="5" t="s">
        <v>472</v>
      </c>
      <c r="H389" s="5">
        <v>9</v>
      </c>
      <c r="I389" s="5">
        <v>647</v>
      </c>
    </row>
    <row r="390" spans="1:9" ht="12.75">
      <c r="A390" s="5">
        <v>5617</v>
      </c>
      <c r="B390" s="5" t="s">
        <v>1418</v>
      </c>
      <c r="C390" s="5">
        <v>2</v>
      </c>
      <c r="D390" s="5" t="s">
        <v>10</v>
      </c>
      <c r="E390" s="5">
        <v>26</v>
      </c>
      <c r="F390" s="5" t="s">
        <v>1099</v>
      </c>
      <c r="G390" s="5" t="s">
        <v>606</v>
      </c>
      <c r="H390" s="5">
        <v>9</v>
      </c>
      <c r="I390" s="5">
        <v>483</v>
      </c>
    </row>
    <row r="391" spans="1:9" ht="12.75">
      <c r="A391" s="5">
        <v>5618</v>
      </c>
      <c r="B391" s="5" t="s">
        <v>1419</v>
      </c>
      <c r="C391" s="5">
        <v>2</v>
      </c>
      <c r="D391" s="5" t="s">
        <v>10</v>
      </c>
      <c r="E391" s="5">
        <v>26</v>
      </c>
      <c r="F391" s="5" t="s">
        <v>1099</v>
      </c>
      <c r="G391" s="5" t="s">
        <v>607</v>
      </c>
      <c r="H391" s="5">
        <v>9</v>
      </c>
      <c r="I391" s="5">
        <v>367</v>
      </c>
    </row>
    <row r="392" spans="1:9" ht="12.75">
      <c r="A392" s="5">
        <v>5619</v>
      </c>
      <c r="B392" s="5" t="s">
        <v>1420</v>
      </c>
      <c r="C392" s="5">
        <v>2</v>
      </c>
      <c r="D392" s="5" t="s">
        <v>10</v>
      </c>
      <c r="E392" s="5">
        <v>26</v>
      </c>
      <c r="F392" s="5" t="s">
        <v>1099</v>
      </c>
      <c r="G392" s="5" t="s">
        <v>608</v>
      </c>
      <c r="H392" s="5">
        <v>9</v>
      </c>
      <c r="I392" s="5">
        <v>673</v>
      </c>
    </row>
    <row r="393" spans="1:9" ht="12.75">
      <c r="A393" s="5">
        <v>5621</v>
      </c>
      <c r="B393" s="5" t="s">
        <v>1421</v>
      </c>
      <c r="C393" s="5">
        <v>2</v>
      </c>
      <c r="D393" s="5" t="s">
        <v>10</v>
      </c>
      <c r="E393" s="5">
        <v>26</v>
      </c>
      <c r="F393" s="5" t="s">
        <v>1099</v>
      </c>
      <c r="G393" s="5" t="s">
        <v>609</v>
      </c>
      <c r="H393" s="5">
        <v>9</v>
      </c>
      <c r="I393" s="5">
        <v>260</v>
      </c>
    </row>
    <row r="394" spans="1:9" ht="12.75">
      <c r="A394" s="5">
        <v>5623</v>
      </c>
      <c r="B394" s="5" t="s">
        <v>1422</v>
      </c>
      <c r="C394" s="5">
        <v>2</v>
      </c>
      <c r="D394" s="5" t="s">
        <v>10</v>
      </c>
      <c r="E394" s="5">
        <v>26</v>
      </c>
      <c r="F394" s="5" t="s">
        <v>1099</v>
      </c>
      <c r="G394" s="5" t="s">
        <v>610</v>
      </c>
      <c r="H394" s="5">
        <v>9</v>
      </c>
      <c r="I394" s="5">
        <v>256</v>
      </c>
    </row>
    <row r="395" spans="1:9" ht="12.75">
      <c r="A395" s="5">
        <v>5624</v>
      </c>
      <c r="B395" s="5" t="s">
        <v>1423</v>
      </c>
      <c r="C395" s="5">
        <v>2</v>
      </c>
      <c r="D395" s="5" t="s">
        <v>10</v>
      </c>
      <c r="E395" s="5">
        <v>26</v>
      </c>
      <c r="F395" s="5" t="s">
        <v>1099</v>
      </c>
      <c r="G395" s="5" t="s">
        <v>611</v>
      </c>
      <c r="H395" s="5">
        <v>9</v>
      </c>
      <c r="I395" s="5">
        <v>277</v>
      </c>
    </row>
    <row r="396" spans="1:9" ht="12.75">
      <c r="A396" s="5">
        <v>5625</v>
      </c>
      <c r="B396" s="5" t="s">
        <v>1424</v>
      </c>
      <c r="C396" s="5">
        <v>2</v>
      </c>
      <c r="D396" s="5" t="s">
        <v>10</v>
      </c>
      <c r="E396" s="5">
        <v>26</v>
      </c>
      <c r="F396" s="5" t="s">
        <v>1099</v>
      </c>
      <c r="G396" s="5" t="s">
        <v>612</v>
      </c>
      <c r="H396" s="5">
        <v>9</v>
      </c>
      <c r="I396" s="5">
        <v>590</v>
      </c>
    </row>
    <row r="397" spans="1:9" ht="12.75">
      <c r="A397" s="5">
        <v>5628</v>
      </c>
      <c r="B397" s="5" t="s">
        <v>1425</v>
      </c>
      <c r="C397" s="5">
        <v>2</v>
      </c>
      <c r="D397" s="5" t="s">
        <v>10</v>
      </c>
      <c r="E397" s="5">
        <v>26</v>
      </c>
      <c r="F397" s="5" t="s">
        <v>1099</v>
      </c>
      <c r="G397" s="5" t="s">
        <v>43</v>
      </c>
      <c r="H397" s="5">
        <v>9</v>
      </c>
      <c r="I397" s="5">
        <v>301</v>
      </c>
    </row>
    <row r="398" spans="1:9" ht="12.75">
      <c r="A398" s="5">
        <v>5629</v>
      </c>
      <c r="B398" s="5" t="s">
        <v>1426</v>
      </c>
      <c r="C398" s="5">
        <v>2</v>
      </c>
      <c r="D398" s="5" t="s">
        <v>10</v>
      </c>
      <c r="E398" s="5">
        <v>26</v>
      </c>
      <c r="F398" s="5" t="s">
        <v>1099</v>
      </c>
      <c r="G398" s="5" t="s">
        <v>44</v>
      </c>
      <c r="H398" s="5">
        <v>9</v>
      </c>
      <c r="I398" s="5">
        <v>328</v>
      </c>
    </row>
    <row r="399" spans="1:9" ht="12.75">
      <c r="A399" s="5">
        <v>5630</v>
      </c>
      <c r="B399" s="5" t="s">
        <v>1427</v>
      </c>
      <c r="C399" s="5">
        <v>2</v>
      </c>
      <c r="D399" s="5" t="s">
        <v>10</v>
      </c>
      <c r="E399" s="5">
        <v>26</v>
      </c>
      <c r="F399" s="5" t="s">
        <v>1099</v>
      </c>
      <c r="G399" s="5" t="s">
        <v>613</v>
      </c>
      <c r="H399" s="5">
        <v>9</v>
      </c>
      <c r="I399" s="5">
        <v>552</v>
      </c>
    </row>
    <row r="400" spans="1:9" ht="12.75">
      <c r="A400" s="5">
        <v>5631</v>
      </c>
      <c r="B400" s="5" t="s">
        <v>1428</v>
      </c>
      <c r="C400" s="5">
        <v>2</v>
      </c>
      <c r="D400" s="5" t="s">
        <v>10</v>
      </c>
      <c r="E400" s="5">
        <v>26</v>
      </c>
      <c r="F400" s="5" t="s">
        <v>1099</v>
      </c>
      <c r="G400" s="5" t="s">
        <v>614</v>
      </c>
      <c r="H400" s="5">
        <v>9</v>
      </c>
      <c r="I400" s="5">
        <v>304</v>
      </c>
    </row>
    <row r="401" spans="1:9" ht="12.75">
      <c r="A401" s="5">
        <v>5634</v>
      </c>
      <c r="B401" s="5" t="s">
        <v>1429</v>
      </c>
      <c r="C401" s="5">
        <v>2</v>
      </c>
      <c r="D401" s="5" t="s">
        <v>10</v>
      </c>
      <c r="E401" s="5">
        <v>26</v>
      </c>
      <c r="F401" s="5" t="s">
        <v>1099</v>
      </c>
      <c r="G401" s="5" t="s">
        <v>45</v>
      </c>
      <c r="H401" s="5">
        <v>9</v>
      </c>
      <c r="I401" s="5">
        <v>175</v>
      </c>
    </row>
    <row r="402" spans="1:9" ht="12.75">
      <c r="A402" s="5">
        <v>5635</v>
      </c>
      <c r="B402" s="5" t="s">
        <v>1430</v>
      </c>
      <c r="C402" s="5">
        <v>2</v>
      </c>
      <c r="D402" s="5" t="s">
        <v>10</v>
      </c>
      <c r="E402" s="5">
        <v>26</v>
      </c>
      <c r="F402" s="5" t="s">
        <v>1099</v>
      </c>
      <c r="G402" s="5" t="s">
        <v>46</v>
      </c>
      <c r="H402" s="5">
        <v>9</v>
      </c>
      <c r="I402" s="5">
        <v>500</v>
      </c>
    </row>
    <row r="403" spans="1:9" ht="12.75">
      <c r="A403" s="5">
        <v>5636</v>
      </c>
      <c r="B403" s="5" t="s">
        <v>1431</v>
      </c>
      <c r="C403" s="5">
        <v>2</v>
      </c>
      <c r="D403" s="5" t="s">
        <v>10</v>
      </c>
      <c r="E403" s="5">
        <v>26</v>
      </c>
      <c r="F403" s="5" t="s">
        <v>1099</v>
      </c>
      <c r="G403" s="5" t="s">
        <v>615</v>
      </c>
      <c r="H403" s="5">
        <v>9</v>
      </c>
      <c r="I403" s="5">
        <v>508</v>
      </c>
    </row>
    <row r="404" spans="1:9" ht="12.75">
      <c r="A404" s="5">
        <v>5637</v>
      </c>
      <c r="B404" s="5" t="s">
        <v>1432</v>
      </c>
      <c r="C404" s="5">
        <v>2</v>
      </c>
      <c r="D404" s="5" t="s">
        <v>10</v>
      </c>
      <c r="E404" s="5">
        <v>26</v>
      </c>
      <c r="F404" s="5" t="s">
        <v>1099</v>
      </c>
      <c r="G404" s="5" t="s">
        <v>616</v>
      </c>
      <c r="H404" s="5">
        <v>9</v>
      </c>
      <c r="I404" s="5">
        <v>605</v>
      </c>
    </row>
    <row r="405" spans="1:9" ht="12.75">
      <c r="A405" s="5">
        <v>5639</v>
      </c>
      <c r="B405" s="5" t="s">
        <v>1433</v>
      </c>
      <c r="C405" s="5">
        <v>2</v>
      </c>
      <c r="D405" s="5" t="s">
        <v>10</v>
      </c>
      <c r="E405" s="5">
        <v>26</v>
      </c>
      <c r="F405" s="5" t="s">
        <v>1099</v>
      </c>
      <c r="G405" s="5" t="s">
        <v>617</v>
      </c>
      <c r="H405" s="5">
        <v>9</v>
      </c>
      <c r="I405" s="5">
        <v>638</v>
      </c>
    </row>
    <row r="406" spans="1:9" ht="12.75">
      <c r="A406" s="5">
        <v>5641</v>
      </c>
      <c r="B406" s="5" t="s">
        <v>1434</v>
      </c>
      <c r="C406" s="5">
        <v>2</v>
      </c>
      <c r="D406" s="5" t="s">
        <v>10</v>
      </c>
      <c r="E406" s="5">
        <v>26</v>
      </c>
      <c r="F406" s="5" t="s">
        <v>1099</v>
      </c>
      <c r="G406" s="5" t="s">
        <v>618</v>
      </c>
      <c r="H406" s="5">
        <v>9</v>
      </c>
      <c r="I406" s="5">
        <v>705</v>
      </c>
    </row>
    <row r="407" spans="1:9" ht="12.75">
      <c r="A407" s="5">
        <v>5642</v>
      </c>
      <c r="B407" s="5" t="s">
        <v>1435</v>
      </c>
      <c r="C407" s="5">
        <v>2</v>
      </c>
      <c r="D407" s="5" t="s">
        <v>10</v>
      </c>
      <c r="E407" s="5">
        <v>26</v>
      </c>
      <c r="F407" s="5" t="s">
        <v>1099</v>
      </c>
      <c r="G407" s="5" t="s">
        <v>459</v>
      </c>
      <c r="H407" s="5">
        <v>9</v>
      </c>
      <c r="I407" s="5">
        <v>396</v>
      </c>
    </row>
    <row r="408" spans="1:9" ht="12.75">
      <c r="A408" s="5">
        <v>5655</v>
      </c>
      <c r="B408" s="5" t="s">
        <v>1436</v>
      </c>
      <c r="C408" s="5">
        <v>2</v>
      </c>
      <c r="D408" s="5" t="s">
        <v>10</v>
      </c>
      <c r="E408" s="5">
        <v>4</v>
      </c>
      <c r="F408" s="5" t="s">
        <v>1437</v>
      </c>
      <c r="G408" s="5" t="s">
        <v>466</v>
      </c>
      <c r="H408" s="5">
        <v>10</v>
      </c>
      <c r="I408" s="5">
        <v>177</v>
      </c>
    </row>
    <row r="409" spans="1:9" ht="12.75">
      <c r="A409" s="5">
        <v>5662</v>
      </c>
      <c r="B409" s="5" t="s">
        <v>1438</v>
      </c>
      <c r="C409" s="5">
        <v>2</v>
      </c>
      <c r="D409" s="5" t="s">
        <v>10</v>
      </c>
      <c r="E409" s="5">
        <v>4</v>
      </c>
      <c r="F409" s="5" t="s">
        <v>1437</v>
      </c>
      <c r="G409" s="5" t="s">
        <v>619</v>
      </c>
      <c r="H409" s="5">
        <v>10</v>
      </c>
      <c r="I409" s="5">
        <v>214</v>
      </c>
    </row>
    <row r="410" spans="1:9" ht="12.75">
      <c r="A410" s="5">
        <v>5663</v>
      </c>
      <c r="B410" s="5" t="s">
        <v>1439</v>
      </c>
      <c r="C410" s="5">
        <v>2</v>
      </c>
      <c r="D410" s="5" t="s">
        <v>10</v>
      </c>
      <c r="E410" s="5">
        <v>4</v>
      </c>
      <c r="F410" s="5" t="s">
        <v>1437</v>
      </c>
      <c r="G410" s="5" t="s">
        <v>47</v>
      </c>
      <c r="H410" s="5">
        <v>10</v>
      </c>
      <c r="I410" s="5">
        <v>330</v>
      </c>
    </row>
    <row r="411" spans="1:9" ht="12.75">
      <c r="A411" s="5">
        <v>5664</v>
      </c>
      <c r="B411" s="5" t="s">
        <v>1440</v>
      </c>
      <c r="C411" s="5">
        <v>2</v>
      </c>
      <c r="D411" s="5" t="s">
        <v>10</v>
      </c>
      <c r="E411" s="5">
        <v>4</v>
      </c>
      <c r="F411" s="5" t="s">
        <v>1437</v>
      </c>
      <c r="G411" s="5" t="s">
        <v>620</v>
      </c>
      <c r="H411" s="5">
        <v>10</v>
      </c>
      <c r="I411" s="5">
        <v>191</v>
      </c>
    </row>
    <row r="412" spans="1:9" ht="12.75">
      <c r="A412" s="5">
        <v>5665</v>
      </c>
      <c r="B412" s="5" t="s">
        <v>1441</v>
      </c>
      <c r="C412" s="5">
        <v>2</v>
      </c>
      <c r="D412" s="5" t="s">
        <v>10</v>
      </c>
      <c r="E412" s="5">
        <v>4</v>
      </c>
      <c r="F412" s="5" t="s">
        <v>1437</v>
      </c>
      <c r="G412" s="5" t="s">
        <v>621</v>
      </c>
      <c r="H412" s="5">
        <v>10</v>
      </c>
      <c r="I412" s="5">
        <v>213</v>
      </c>
    </row>
    <row r="413" spans="1:9" ht="12.75">
      <c r="A413" s="5">
        <v>5666</v>
      </c>
      <c r="B413" s="5" t="s">
        <v>1442</v>
      </c>
      <c r="C413" s="5">
        <v>2</v>
      </c>
      <c r="D413" s="5" t="s">
        <v>10</v>
      </c>
      <c r="E413" s="5">
        <v>4</v>
      </c>
      <c r="F413" s="5" t="s">
        <v>1437</v>
      </c>
      <c r="G413" s="5" t="s">
        <v>622</v>
      </c>
      <c r="H413" s="5">
        <v>10</v>
      </c>
      <c r="I413" s="5">
        <v>230</v>
      </c>
    </row>
    <row r="414" spans="1:9" ht="12.75">
      <c r="A414" s="5">
        <v>5667</v>
      </c>
      <c r="B414" s="5" t="s">
        <v>1443</v>
      </c>
      <c r="C414" s="5">
        <v>2</v>
      </c>
      <c r="D414" s="5" t="s">
        <v>10</v>
      </c>
      <c r="E414" s="5">
        <v>26</v>
      </c>
      <c r="F414" s="5" t="s">
        <v>1099</v>
      </c>
      <c r="G414" s="5" t="s">
        <v>623</v>
      </c>
      <c r="H414" s="5">
        <v>10</v>
      </c>
      <c r="I414" s="5">
        <v>317</v>
      </c>
    </row>
    <row r="415" spans="1:9" ht="12.75">
      <c r="A415" s="5">
        <v>5668</v>
      </c>
      <c r="B415" s="5" t="s">
        <v>1444</v>
      </c>
      <c r="C415" s="5">
        <v>2</v>
      </c>
      <c r="D415" s="5" t="s">
        <v>10</v>
      </c>
      <c r="E415" s="5">
        <v>4</v>
      </c>
      <c r="F415" s="5" t="s">
        <v>1437</v>
      </c>
      <c r="G415" s="5" t="s">
        <v>624</v>
      </c>
      <c r="H415" s="5">
        <v>10</v>
      </c>
      <c r="I415" s="5">
        <v>413</v>
      </c>
    </row>
    <row r="416" spans="1:9" ht="12.75">
      <c r="A416" s="5">
        <v>5669</v>
      </c>
      <c r="B416" s="5" t="s">
        <v>1445</v>
      </c>
      <c r="C416" s="5">
        <v>2</v>
      </c>
      <c r="D416" s="5" t="s">
        <v>10</v>
      </c>
      <c r="E416" s="5">
        <v>4</v>
      </c>
      <c r="F416" s="5" t="s">
        <v>1437</v>
      </c>
      <c r="G416" s="5" t="s">
        <v>625</v>
      </c>
      <c r="H416" s="5">
        <v>10</v>
      </c>
      <c r="I416" s="5">
        <v>710</v>
      </c>
    </row>
    <row r="417" spans="1:9" ht="12.75">
      <c r="A417" s="5">
        <v>5670</v>
      </c>
      <c r="B417" s="5" t="s">
        <v>1446</v>
      </c>
      <c r="C417" s="5">
        <v>2</v>
      </c>
      <c r="D417" s="5" t="s">
        <v>10</v>
      </c>
      <c r="E417" s="5">
        <v>4</v>
      </c>
      <c r="F417" s="5" t="s">
        <v>1437</v>
      </c>
      <c r="G417" s="5" t="s">
        <v>466</v>
      </c>
      <c r="H417" s="5">
        <v>10</v>
      </c>
      <c r="I417" s="5">
        <v>177</v>
      </c>
    </row>
    <row r="418" spans="1:9" ht="12.75">
      <c r="A418" s="5">
        <v>5671</v>
      </c>
      <c r="B418" s="5" t="s">
        <v>1447</v>
      </c>
      <c r="C418" s="5">
        <v>2</v>
      </c>
      <c r="D418" s="5" t="s">
        <v>10</v>
      </c>
      <c r="E418" s="5">
        <v>4</v>
      </c>
      <c r="F418" s="5" t="s">
        <v>1437</v>
      </c>
      <c r="G418" s="5" t="s">
        <v>626</v>
      </c>
      <c r="H418" s="5">
        <v>10</v>
      </c>
      <c r="I418" s="5">
        <v>313</v>
      </c>
    </row>
    <row r="419" spans="1:9" ht="12.75">
      <c r="A419" s="5">
        <v>5672</v>
      </c>
      <c r="B419" s="5" t="s">
        <v>1448</v>
      </c>
      <c r="C419" s="5">
        <v>2</v>
      </c>
      <c r="D419" s="5" t="s">
        <v>10</v>
      </c>
      <c r="E419" s="5">
        <v>4</v>
      </c>
      <c r="F419" s="5" t="s">
        <v>1437</v>
      </c>
      <c r="G419" s="5" t="s">
        <v>627</v>
      </c>
      <c r="H419" s="5">
        <v>10</v>
      </c>
      <c r="I419" s="5">
        <v>211</v>
      </c>
    </row>
    <row r="420" spans="1:9" ht="12.75">
      <c r="A420" s="5">
        <v>5674</v>
      </c>
      <c r="B420" s="5" t="s">
        <v>1449</v>
      </c>
      <c r="C420" s="5">
        <v>2</v>
      </c>
      <c r="D420" s="5" t="s">
        <v>10</v>
      </c>
      <c r="E420" s="5">
        <v>26</v>
      </c>
      <c r="F420" s="5" t="s">
        <v>1099</v>
      </c>
      <c r="G420" s="5" t="s">
        <v>628</v>
      </c>
      <c r="H420" s="5">
        <v>9</v>
      </c>
      <c r="I420" s="5">
        <v>431</v>
      </c>
    </row>
    <row r="421" spans="1:9" ht="12.75">
      <c r="A421" s="5">
        <v>5675</v>
      </c>
      <c r="B421" s="5" t="s">
        <v>1450</v>
      </c>
      <c r="C421" s="5">
        <v>2</v>
      </c>
      <c r="D421" s="5" t="s">
        <v>10</v>
      </c>
      <c r="E421" s="5">
        <v>4</v>
      </c>
      <c r="F421" s="5" t="s">
        <v>1437</v>
      </c>
      <c r="G421" s="5" t="s">
        <v>629</v>
      </c>
      <c r="H421" s="5">
        <v>10</v>
      </c>
      <c r="I421" s="5">
        <v>592</v>
      </c>
    </row>
    <row r="422" spans="1:9" ht="12.75">
      <c r="A422" s="5">
        <v>5676</v>
      </c>
      <c r="B422" s="5" t="s">
        <v>1451</v>
      </c>
      <c r="C422" s="5">
        <v>2</v>
      </c>
      <c r="D422" s="5" t="s">
        <v>10</v>
      </c>
      <c r="E422" s="5">
        <v>26</v>
      </c>
      <c r="F422" s="5" t="s">
        <v>1099</v>
      </c>
      <c r="G422" s="5" t="s">
        <v>630</v>
      </c>
      <c r="H422" s="5">
        <v>10</v>
      </c>
      <c r="I422" s="5">
        <v>316</v>
      </c>
    </row>
    <row r="423" spans="1:9" ht="12.75">
      <c r="A423" s="5">
        <v>5677</v>
      </c>
      <c r="B423" s="5" t="s">
        <v>1452</v>
      </c>
      <c r="C423" s="5">
        <v>2</v>
      </c>
      <c r="D423" s="5" t="s">
        <v>10</v>
      </c>
      <c r="E423" s="5">
        <v>4</v>
      </c>
      <c r="F423" s="5" t="s">
        <v>1437</v>
      </c>
      <c r="G423" s="5" t="s">
        <v>631</v>
      </c>
      <c r="H423" s="5">
        <v>10</v>
      </c>
      <c r="I423" s="5">
        <v>337</v>
      </c>
    </row>
    <row r="424" spans="1:9" ht="12.75">
      <c r="A424" s="5">
        <v>5682</v>
      </c>
      <c r="B424" s="5" t="s">
        <v>1453</v>
      </c>
      <c r="C424" s="5">
        <v>2</v>
      </c>
      <c r="D424" s="5" t="s">
        <v>10</v>
      </c>
      <c r="E424" s="5">
        <v>4</v>
      </c>
      <c r="F424" s="5" t="s">
        <v>1437</v>
      </c>
      <c r="G424" s="5" t="s">
        <v>632</v>
      </c>
      <c r="H424" s="5">
        <v>10</v>
      </c>
      <c r="I424" s="5">
        <v>326</v>
      </c>
    </row>
    <row r="425" spans="1:9" ht="12.75">
      <c r="A425" s="5">
        <v>5683</v>
      </c>
      <c r="B425" s="5" t="s">
        <v>1454</v>
      </c>
      <c r="C425" s="5">
        <v>2</v>
      </c>
      <c r="D425" s="5" t="s">
        <v>10</v>
      </c>
      <c r="E425" s="5">
        <v>4</v>
      </c>
      <c r="F425" s="5" t="s">
        <v>1437</v>
      </c>
      <c r="G425" s="5" t="s">
        <v>633</v>
      </c>
      <c r="H425" s="5">
        <v>10</v>
      </c>
      <c r="I425" s="5">
        <v>522</v>
      </c>
    </row>
    <row r="426" spans="1:9" ht="12.75">
      <c r="A426" s="5">
        <v>5684</v>
      </c>
      <c r="B426" s="5" t="s">
        <v>1455</v>
      </c>
      <c r="C426" s="5">
        <v>2</v>
      </c>
      <c r="D426" s="5" t="s">
        <v>10</v>
      </c>
      <c r="E426" s="5">
        <v>4</v>
      </c>
      <c r="F426" s="5" t="s">
        <v>1437</v>
      </c>
      <c r="G426" s="5" t="s">
        <v>634</v>
      </c>
      <c r="H426" s="5">
        <v>10</v>
      </c>
      <c r="I426" s="5">
        <v>170</v>
      </c>
    </row>
    <row r="427" spans="1:9" ht="12.75">
      <c r="A427" s="5">
        <v>5685</v>
      </c>
      <c r="B427" s="5" t="s">
        <v>1456</v>
      </c>
      <c r="C427" s="5">
        <v>2</v>
      </c>
      <c r="D427" s="5" t="s">
        <v>10</v>
      </c>
      <c r="E427" s="5">
        <v>4</v>
      </c>
      <c r="F427" s="5" t="s">
        <v>1437</v>
      </c>
      <c r="G427" s="5" t="s">
        <v>635</v>
      </c>
      <c r="H427" s="5">
        <v>10</v>
      </c>
      <c r="I427" s="5">
        <v>480</v>
      </c>
    </row>
    <row r="428" spans="1:9" ht="12.75">
      <c r="A428" s="5">
        <v>5686</v>
      </c>
      <c r="B428" s="5" t="s">
        <v>1457</v>
      </c>
      <c r="C428" s="5">
        <v>2</v>
      </c>
      <c r="D428" s="5" t="s">
        <v>10</v>
      </c>
      <c r="E428" s="5">
        <v>4</v>
      </c>
      <c r="F428" s="5" t="s">
        <v>1437</v>
      </c>
      <c r="G428" s="5" t="s">
        <v>636</v>
      </c>
      <c r="H428" s="5">
        <v>10</v>
      </c>
      <c r="I428" s="5">
        <v>469</v>
      </c>
    </row>
    <row r="429" spans="1:9" ht="12.75">
      <c r="A429" s="5">
        <v>5688</v>
      </c>
      <c r="B429" s="5" t="s">
        <v>1458</v>
      </c>
      <c r="C429" s="5">
        <v>2</v>
      </c>
      <c r="D429" s="5" t="s">
        <v>10</v>
      </c>
      <c r="E429" s="5">
        <v>4</v>
      </c>
      <c r="F429" s="5" t="s">
        <v>1437</v>
      </c>
      <c r="G429" s="5" t="s">
        <v>637</v>
      </c>
      <c r="H429" s="5">
        <v>10</v>
      </c>
      <c r="I429" s="5">
        <v>670</v>
      </c>
    </row>
    <row r="430" spans="1:9" ht="12.75">
      <c r="A430" s="5">
        <v>5690</v>
      </c>
      <c r="B430" s="5" t="s">
        <v>1459</v>
      </c>
      <c r="C430" s="5">
        <v>2</v>
      </c>
      <c r="D430" s="5" t="s">
        <v>10</v>
      </c>
      <c r="E430" s="5">
        <v>4</v>
      </c>
      <c r="F430" s="5" t="s">
        <v>1437</v>
      </c>
      <c r="G430" s="5" t="s">
        <v>638</v>
      </c>
      <c r="H430" s="5">
        <v>10</v>
      </c>
      <c r="I430" s="5">
        <v>200</v>
      </c>
    </row>
    <row r="431" spans="1:9" ht="12.75">
      <c r="A431" s="5">
        <v>5691</v>
      </c>
      <c r="B431" s="5" t="s">
        <v>1460</v>
      </c>
      <c r="C431" s="5">
        <v>2</v>
      </c>
      <c r="D431" s="5" t="s">
        <v>10</v>
      </c>
      <c r="E431" s="5">
        <v>4</v>
      </c>
      <c r="F431" s="5" t="s">
        <v>1437</v>
      </c>
      <c r="G431" s="5" t="s">
        <v>639</v>
      </c>
      <c r="H431" s="5">
        <v>10</v>
      </c>
      <c r="I431" s="5">
        <v>319</v>
      </c>
    </row>
    <row r="432" spans="1:9" ht="12.75">
      <c r="A432" s="5">
        <v>5692</v>
      </c>
      <c r="B432" s="5" t="s">
        <v>1461</v>
      </c>
      <c r="C432" s="5">
        <v>2</v>
      </c>
      <c r="D432" s="5" t="s">
        <v>10</v>
      </c>
      <c r="E432" s="5">
        <v>4</v>
      </c>
      <c r="F432" s="5" t="s">
        <v>1437</v>
      </c>
      <c r="G432" s="5" t="s">
        <v>640</v>
      </c>
      <c r="H432" s="5">
        <v>10</v>
      </c>
      <c r="I432" s="5">
        <v>226</v>
      </c>
    </row>
    <row r="433" spans="1:9" ht="12.75">
      <c r="A433" s="5">
        <v>5693</v>
      </c>
      <c r="B433" s="5" t="s">
        <v>1462</v>
      </c>
      <c r="C433" s="5">
        <v>2</v>
      </c>
      <c r="D433" s="5" t="s">
        <v>10</v>
      </c>
      <c r="E433" s="5">
        <v>4</v>
      </c>
      <c r="F433" s="5" t="s">
        <v>1437</v>
      </c>
      <c r="G433" s="5" t="s">
        <v>641</v>
      </c>
      <c r="H433" s="5">
        <v>10</v>
      </c>
      <c r="I433" s="5">
        <v>267</v>
      </c>
    </row>
    <row r="434" spans="1:9" ht="12.75">
      <c r="A434" s="5">
        <v>5694</v>
      </c>
      <c r="B434" s="5" t="s">
        <v>1463</v>
      </c>
      <c r="C434" s="5">
        <v>2</v>
      </c>
      <c r="D434" s="5" t="s">
        <v>10</v>
      </c>
      <c r="E434" s="5">
        <v>4</v>
      </c>
      <c r="F434" s="5" t="s">
        <v>1437</v>
      </c>
      <c r="G434" s="5" t="s">
        <v>642</v>
      </c>
      <c r="H434" s="5">
        <v>10</v>
      </c>
      <c r="I434" s="5">
        <v>273</v>
      </c>
    </row>
    <row r="435" spans="1:9" ht="12.75">
      <c r="A435" s="5">
        <v>5695</v>
      </c>
      <c r="B435" s="5" t="s">
        <v>1464</v>
      </c>
      <c r="C435" s="5">
        <v>2</v>
      </c>
      <c r="D435" s="5" t="s">
        <v>10</v>
      </c>
      <c r="E435" s="5">
        <v>4</v>
      </c>
      <c r="F435" s="5" t="s">
        <v>1437</v>
      </c>
      <c r="G435" s="5" t="s">
        <v>643</v>
      </c>
      <c r="H435" s="5">
        <v>10</v>
      </c>
      <c r="I435" s="5">
        <v>425</v>
      </c>
    </row>
    <row r="436" spans="1:9" ht="12.75">
      <c r="A436" s="5">
        <v>5696</v>
      </c>
      <c r="B436" s="5" t="s">
        <v>1465</v>
      </c>
      <c r="C436" s="5">
        <v>2</v>
      </c>
      <c r="D436" s="5" t="s">
        <v>10</v>
      </c>
      <c r="E436" s="5">
        <v>4</v>
      </c>
      <c r="F436" s="5" t="s">
        <v>1437</v>
      </c>
      <c r="G436" s="5" t="s">
        <v>644</v>
      </c>
      <c r="H436" s="5">
        <v>10</v>
      </c>
      <c r="I436" s="5">
        <v>525</v>
      </c>
    </row>
    <row r="437" spans="1:9" ht="12.75">
      <c r="A437" s="5">
        <v>5697</v>
      </c>
      <c r="B437" s="5" t="s">
        <v>1466</v>
      </c>
      <c r="C437" s="5">
        <v>2</v>
      </c>
      <c r="D437" s="5" t="s">
        <v>10</v>
      </c>
      <c r="E437" s="5">
        <v>4</v>
      </c>
      <c r="F437" s="5" t="s">
        <v>1437</v>
      </c>
      <c r="G437" s="5" t="s">
        <v>645</v>
      </c>
      <c r="H437" s="5">
        <v>10</v>
      </c>
      <c r="I437" s="5">
        <v>632</v>
      </c>
    </row>
    <row r="438" spans="1:9" ht="12.75">
      <c r="A438" s="5">
        <v>5698</v>
      </c>
      <c r="B438" s="5" t="s">
        <v>1467</v>
      </c>
      <c r="C438" s="5">
        <v>2</v>
      </c>
      <c r="D438" s="5" t="s">
        <v>10</v>
      </c>
      <c r="E438" s="5">
        <v>4</v>
      </c>
      <c r="F438" s="5" t="s">
        <v>1437</v>
      </c>
      <c r="G438" s="5" t="s">
        <v>646</v>
      </c>
      <c r="H438" s="5">
        <v>10</v>
      </c>
      <c r="I438" s="5">
        <v>160</v>
      </c>
    </row>
    <row r="439" spans="1:9" ht="12.75">
      <c r="A439" s="5">
        <v>5699</v>
      </c>
      <c r="B439" s="5" t="s">
        <v>1468</v>
      </c>
      <c r="C439" s="5">
        <v>2</v>
      </c>
      <c r="D439" s="5" t="s">
        <v>10</v>
      </c>
      <c r="E439" s="5">
        <v>4</v>
      </c>
      <c r="F439" s="5" t="s">
        <v>1437</v>
      </c>
      <c r="G439" s="5" t="s">
        <v>647</v>
      </c>
      <c r="H439" s="5">
        <v>10</v>
      </c>
      <c r="I439" s="5">
        <v>193</v>
      </c>
    </row>
    <row r="440" spans="1:9" ht="12.75">
      <c r="A440" s="5">
        <v>5700</v>
      </c>
      <c r="B440" s="5" t="s">
        <v>1469</v>
      </c>
      <c r="C440" s="5">
        <v>2</v>
      </c>
      <c r="D440" s="5" t="s">
        <v>10</v>
      </c>
      <c r="E440" s="5">
        <v>4</v>
      </c>
      <c r="F440" s="5" t="s">
        <v>1437</v>
      </c>
      <c r="G440" s="5" t="s">
        <v>648</v>
      </c>
      <c r="H440" s="5">
        <v>10</v>
      </c>
      <c r="I440" s="5">
        <v>521</v>
      </c>
    </row>
    <row r="441" spans="1:9" ht="12.75">
      <c r="A441" s="5">
        <v>5713</v>
      </c>
      <c r="B441" s="5" t="s">
        <v>1470</v>
      </c>
      <c r="C441" s="5">
        <v>2</v>
      </c>
      <c r="D441" s="5" t="s">
        <v>10</v>
      </c>
      <c r="E441" s="5">
        <v>12</v>
      </c>
      <c r="F441" s="5" t="s">
        <v>1471</v>
      </c>
      <c r="G441" s="5" t="s">
        <v>463</v>
      </c>
      <c r="H441" s="5">
        <v>11</v>
      </c>
      <c r="I441" s="5">
        <v>562</v>
      </c>
    </row>
    <row r="442" spans="1:9" ht="12.75">
      <c r="A442" s="5">
        <v>5720</v>
      </c>
      <c r="B442" s="5" t="s">
        <v>1472</v>
      </c>
      <c r="C442" s="5">
        <v>2</v>
      </c>
      <c r="D442" s="5" t="s">
        <v>10</v>
      </c>
      <c r="E442" s="5">
        <v>12</v>
      </c>
      <c r="F442" s="5" t="s">
        <v>1471</v>
      </c>
      <c r="G442" s="5" t="s">
        <v>649</v>
      </c>
      <c r="H442" s="5">
        <v>11</v>
      </c>
      <c r="I442" s="5">
        <v>560</v>
      </c>
    </row>
    <row r="443" spans="1:9" ht="12.75">
      <c r="A443" s="5">
        <v>5721</v>
      </c>
      <c r="B443" s="5" t="s">
        <v>1473</v>
      </c>
      <c r="C443" s="5">
        <v>2</v>
      </c>
      <c r="D443" s="5" t="s">
        <v>10</v>
      </c>
      <c r="E443" s="5">
        <v>12</v>
      </c>
      <c r="F443" s="5" t="s">
        <v>1471</v>
      </c>
      <c r="G443" s="5" t="s">
        <v>650</v>
      </c>
      <c r="H443" s="5">
        <v>11</v>
      </c>
      <c r="I443" s="5">
        <v>162</v>
      </c>
    </row>
    <row r="444" spans="1:9" ht="12.75">
      <c r="A444" s="5">
        <v>5722</v>
      </c>
      <c r="B444" s="5" t="s">
        <v>1474</v>
      </c>
      <c r="C444" s="5">
        <v>2</v>
      </c>
      <c r="D444" s="5" t="s">
        <v>10</v>
      </c>
      <c r="E444" s="5">
        <v>12</v>
      </c>
      <c r="F444" s="5" t="s">
        <v>1471</v>
      </c>
      <c r="G444" s="5" t="s">
        <v>651</v>
      </c>
      <c r="H444" s="5">
        <v>11</v>
      </c>
      <c r="I444" s="5">
        <v>347</v>
      </c>
    </row>
    <row r="445" spans="1:9" ht="12.75">
      <c r="A445" s="5">
        <v>5723</v>
      </c>
      <c r="B445" s="5" t="s">
        <v>1475</v>
      </c>
      <c r="C445" s="5">
        <v>2</v>
      </c>
      <c r="D445" s="5" t="s">
        <v>10</v>
      </c>
      <c r="E445" s="5">
        <v>12</v>
      </c>
      <c r="F445" s="5" t="s">
        <v>1471</v>
      </c>
      <c r="G445" s="5" t="s">
        <v>652</v>
      </c>
      <c r="H445" s="5">
        <v>11</v>
      </c>
      <c r="I445" s="5">
        <v>440</v>
      </c>
    </row>
    <row r="446" spans="1:9" ht="12.75">
      <c r="A446" s="5">
        <v>5724</v>
      </c>
      <c r="B446" s="5" t="s">
        <v>1476</v>
      </c>
      <c r="C446" s="5">
        <v>2</v>
      </c>
      <c r="D446" s="5" t="s">
        <v>10</v>
      </c>
      <c r="E446" s="5">
        <v>12</v>
      </c>
      <c r="F446" s="5" t="s">
        <v>1471</v>
      </c>
      <c r="G446" s="5" t="s">
        <v>653</v>
      </c>
      <c r="H446" s="5">
        <v>11</v>
      </c>
      <c r="I446" s="5">
        <v>541</v>
      </c>
    </row>
    <row r="447" spans="1:9" ht="12.75">
      <c r="A447" s="5">
        <v>5725</v>
      </c>
      <c r="B447" s="5" t="s">
        <v>1477</v>
      </c>
      <c r="C447" s="5">
        <v>2</v>
      </c>
      <c r="D447" s="5" t="s">
        <v>10</v>
      </c>
      <c r="E447" s="5">
        <v>12</v>
      </c>
      <c r="F447" s="5" t="s">
        <v>1471</v>
      </c>
      <c r="G447" s="5" t="s">
        <v>296</v>
      </c>
      <c r="H447" s="5">
        <v>11</v>
      </c>
      <c r="I447" s="5">
        <v>570</v>
      </c>
    </row>
    <row r="448" spans="1:9" ht="12.75">
      <c r="A448" s="5">
        <v>5727</v>
      </c>
      <c r="B448" s="5" t="s">
        <v>1478</v>
      </c>
      <c r="C448" s="5">
        <v>2</v>
      </c>
      <c r="D448" s="5" t="s">
        <v>10</v>
      </c>
      <c r="E448" s="5">
        <v>12</v>
      </c>
      <c r="F448" s="5" t="s">
        <v>1471</v>
      </c>
      <c r="G448" s="5" t="s">
        <v>463</v>
      </c>
      <c r="H448" s="5">
        <v>11</v>
      </c>
      <c r="I448" s="5">
        <v>562</v>
      </c>
    </row>
    <row r="449" spans="1:9" ht="12.75">
      <c r="A449" s="5">
        <v>5728</v>
      </c>
      <c r="B449" s="5" t="s">
        <v>1479</v>
      </c>
      <c r="C449" s="5">
        <v>2</v>
      </c>
      <c r="D449" s="5" t="s">
        <v>10</v>
      </c>
      <c r="E449" s="5">
        <v>12</v>
      </c>
      <c r="F449" s="5" t="s">
        <v>1471</v>
      </c>
      <c r="G449" s="5" t="s">
        <v>297</v>
      </c>
      <c r="H449" s="5">
        <v>11</v>
      </c>
      <c r="I449" s="5">
        <v>157</v>
      </c>
    </row>
    <row r="450" spans="1:9" ht="12.75">
      <c r="A450" s="5">
        <v>5729</v>
      </c>
      <c r="B450" s="5" t="s">
        <v>1480</v>
      </c>
      <c r="C450" s="5">
        <v>2</v>
      </c>
      <c r="D450" s="5" t="s">
        <v>10</v>
      </c>
      <c r="E450" s="5">
        <v>12</v>
      </c>
      <c r="F450" s="5" t="s">
        <v>1471</v>
      </c>
      <c r="G450" s="5" t="s">
        <v>298</v>
      </c>
      <c r="H450" s="5">
        <v>11</v>
      </c>
      <c r="I450" s="5">
        <v>173</v>
      </c>
    </row>
    <row r="451" spans="1:9" ht="12.75">
      <c r="A451" s="5">
        <v>5730</v>
      </c>
      <c r="B451" s="5" t="s">
        <v>1481</v>
      </c>
      <c r="C451" s="5">
        <v>2</v>
      </c>
      <c r="D451" s="5" t="s">
        <v>10</v>
      </c>
      <c r="E451" s="5">
        <v>12</v>
      </c>
      <c r="F451" s="5" t="s">
        <v>1471</v>
      </c>
      <c r="G451" s="5" t="s">
        <v>299</v>
      </c>
      <c r="H451" s="5">
        <v>11</v>
      </c>
      <c r="I451" s="5">
        <v>238</v>
      </c>
    </row>
    <row r="452" spans="1:9" ht="12.75">
      <c r="A452" s="5">
        <v>5731</v>
      </c>
      <c r="B452" s="5" t="s">
        <v>1482</v>
      </c>
      <c r="C452" s="5">
        <v>2</v>
      </c>
      <c r="D452" s="5" t="s">
        <v>10</v>
      </c>
      <c r="E452" s="5">
        <v>12</v>
      </c>
      <c r="F452" s="5" t="s">
        <v>1471</v>
      </c>
      <c r="G452" s="5" t="s">
        <v>300</v>
      </c>
      <c r="H452" s="5">
        <v>11</v>
      </c>
      <c r="I452" s="5">
        <v>354</v>
      </c>
    </row>
    <row r="453" spans="1:9" ht="12.75">
      <c r="A453" s="5">
        <v>5732</v>
      </c>
      <c r="B453" s="5" t="s">
        <v>1483</v>
      </c>
      <c r="C453" s="5">
        <v>2</v>
      </c>
      <c r="D453" s="5" t="s">
        <v>10</v>
      </c>
      <c r="E453" s="5">
        <v>12</v>
      </c>
      <c r="F453" s="5" t="s">
        <v>1471</v>
      </c>
      <c r="G453" s="5" t="s">
        <v>301</v>
      </c>
      <c r="H453" s="5">
        <v>12</v>
      </c>
      <c r="I453" s="5">
        <v>404</v>
      </c>
    </row>
    <row r="454" spans="1:9" ht="12.75">
      <c r="A454" s="5">
        <v>5735</v>
      </c>
      <c r="B454" s="5" t="s">
        <v>1484</v>
      </c>
      <c r="C454" s="5">
        <v>2</v>
      </c>
      <c r="D454" s="5" t="s">
        <v>10</v>
      </c>
      <c r="E454" s="5">
        <v>12</v>
      </c>
      <c r="F454" s="5" t="s">
        <v>1471</v>
      </c>
      <c r="G454" s="5" t="s">
        <v>302</v>
      </c>
      <c r="H454" s="5">
        <v>11</v>
      </c>
      <c r="I454" s="5">
        <v>676</v>
      </c>
    </row>
    <row r="455" spans="1:9" ht="12.75">
      <c r="A455" s="5">
        <v>5736</v>
      </c>
      <c r="B455" s="5" t="s">
        <v>1485</v>
      </c>
      <c r="C455" s="5">
        <v>2</v>
      </c>
      <c r="D455" s="5" t="s">
        <v>10</v>
      </c>
      <c r="E455" s="5">
        <v>12</v>
      </c>
      <c r="F455" s="5" t="s">
        <v>1471</v>
      </c>
      <c r="G455" s="5" t="s">
        <v>303</v>
      </c>
      <c r="H455" s="5">
        <v>11</v>
      </c>
      <c r="I455" s="5">
        <v>686</v>
      </c>
    </row>
    <row r="456" spans="1:9" ht="12.75">
      <c r="A456" s="5">
        <v>5738</v>
      </c>
      <c r="B456" s="5" t="s">
        <v>1486</v>
      </c>
      <c r="C456" s="5">
        <v>2</v>
      </c>
      <c r="D456" s="5" t="s">
        <v>10</v>
      </c>
      <c r="E456" s="5">
        <v>12</v>
      </c>
      <c r="F456" s="5" t="s">
        <v>1471</v>
      </c>
      <c r="G456" s="5" t="s">
        <v>304</v>
      </c>
      <c r="H456" s="5">
        <v>11</v>
      </c>
      <c r="I456" s="5">
        <v>450</v>
      </c>
    </row>
    <row r="457" spans="1:9" ht="12.75">
      <c r="A457" s="5">
        <v>5739</v>
      </c>
      <c r="B457" s="5" t="s">
        <v>1487</v>
      </c>
      <c r="C457" s="5">
        <v>2</v>
      </c>
      <c r="D457" s="5" t="s">
        <v>10</v>
      </c>
      <c r="E457" s="5">
        <v>12</v>
      </c>
      <c r="F457" s="5" t="s">
        <v>1471</v>
      </c>
      <c r="G457" s="5" t="s">
        <v>25</v>
      </c>
      <c r="H457" s="5">
        <v>11</v>
      </c>
      <c r="I457" s="5">
        <v>563</v>
      </c>
    </row>
    <row r="458" spans="1:9" ht="12.75">
      <c r="A458" s="5">
        <v>5740</v>
      </c>
      <c r="B458" s="5" t="s">
        <v>1488</v>
      </c>
      <c r="C458" s="5">
        <v>2</v>
      </c>
      <c r="D458" s="5" t="s">
        <v>10</v>
      </c>
      <c r="E458" s="5">
        <v>12</v>
      </c>
      <c r="F458" s="5" t="s">
        <v>1471</v>
      </c>
      <c r="G458" s="5" t="s">
        <v>305</v>
      </c>
      <c r="H458" s="5">
        <v>11</v>
      </c>
      <c r="I458" s="5">
        <v>625</v>
      </c>
    </row>
    <row r="459" spans="1:9" ht="12.75">
      <c r="A459" s="5">
        <v>5741</v>
      </c>
      <c r="B459" s="5" t="s">
        <v>1489</v>
      </c>
      <c r="C459" s="5">
        <v>2</v>
      </c>
      <c r="D459" s="5" t="s">
        <v>10</v>
      </c>
      <c r="E459" s="5">
        <v>12</v>
      </c>
      <c r="F459" s="5" t="s">
        <v>1471</v>
      </c>
      <c r="G459" s="5" t="s">
        <v>306</v>
      </c>
      <c r="H459" s="5">
        <v>11</v>
      </c>
      <c r="I459" s="5">
        <v>690</v>
      </c>
    </row>
    <row r="460" spans="1:9" ht="12.75">
      <c r="A460" s="5">
        <v>5742</v>
      </c>
      <c r="B460" s="5" t="s">
        <v>1490</v>
      </c>
      <c r="C460" s="5">
        <v>2</v>
      </c>
      <c r="D460" s="5" t="s">
        <v>10</v>
      </c>
      <c r="E460" s="5">
        <v>12</v>
      </c>
      <c r="F460" s="5" t="s">
        <v>1471</v>
      </c>
      <c r="G460" s="5" t="s">
        <v>307</v>
      </c>
      <c r="H460" s="5">
        <v>11</v>
      </c>
      <c r="I460" s="5">
        <v>561</v>
      </c>
    </row>
    <row r="461" spans="1:9" ht="12.75">
      <c r="A461" s="5">
        <v>5743</v>
      </c>
      <c r="B461" s="5" t="s">
        <v>1491</v>
      </c>
      <c r="C461" s="5">
        <v>2</v>
      </c>
      <c r="D461" s="5" t="s">
        <v>10</v>
      </c>
      <c r="E461" s="5">
        <v>12</v>
      </c>
      <c r="F461" s="5" t="s">
        <v>1471</v>
      </c>
      <c r="G461" s="5" t="s">
        <v>308</v>
      </c>
      <c r="H461" s="5">
        <v>11</v>
      </c>
      <c r="I461" s="5">
        <v>240</v>
      </c>
    </row>
    <row r="462" spans="1:9" ht="12.75">
      <c r="A462" s="5">
        <v>5746</v>
      </c>
      <c r="B462" s="5" t="s">
        <v>1492</v>
      </c>
      <c r="C462" s="5">
        <v>2</v>
      </c>
      <c r="D462" s="5" t="s">
        <v>10</v>
      </c>
      <c r="E462" s="5">
        <v>12</v>
      </c>
      <c r="F462" s="5" t="s">
        <v>1471</v>
      </c>
      <c r="G462" s="5" t="s">
        <v>305</v>
      </c>
      <c r="H462" s="5">
        <v>11</v>
      </c>
      <c r="I462" s="5">
        <v>625</v>
      </c>
    </row>
    <row r="463" spans="1:9" ht="12.75">
      <c r="A463" s="5">
        <v>5748</v>
      </c>
      <c r="B463" s="5" t="s">
        <v>1493</v>
      </c>
      <c r="C463" s="5">
        <v>2</v>
      </c>
      <c r="D463" s="5" t="s">
        <v>10</v>
      </c>
      <c r="E463" s="5">
        <v>12</v>
      </c>
      <c r="F463" s="5" t="s">
        <v>1471</v>
      </c>
      <c r="G463" s="5" t="s">
        <v>309</v>
      </c>
      <c r="H463" s="5">
        <v>11</v>
      </c>
      <c r="I463" s="5">
        <v>408</v>
      </c>
    </row>
    <row r="464" spans="1:9" ht="12.75">
      <c r="A464" s="5">
        <v>5749</v>
      </c>
      <c r="B464" s="5" t="s">
        <v>1494</v>
      </c>
      <c r="C464" s="5">
        <v>2</v>
      </c>
      <c r="D464" s="5" t="s">
        <v>10</v>
      </c>
      <c r="E464" s="5">
        <v>12</v>
      </c>
      <c r="F464" s="5" t="s">
        <v>1471</v>
      </c>
      <c r="G464" s="5" t="s">
        <v>310</v>
      </c>
      <c r="H464" s="5">
        <v>11</v>
      </c>
      <c r="I464" s="5">
        <v>698</v>
      </c>
    </row>
    <row r="465" spans="1:9" ht="12.75">
      <c r="A465" s="5">
        <v>5750</v>
      </c>
      <c r="B465" s="5" t="s">
        <v>1495</v>
      </c>
      <c r="C465" s="5">
        <v>2</v>
      </c>
      <c r="D465" s="5" t="s">
        <v>10</v>
      </c>
      <c r="E465" s="5">
        <v>12</v>
      </c>
      <c r="F465" s="5" t="s">
        <v>1471</v>
      </c>
      <c r="G465" s="5" t="s">
        <v>311</v>
      </c>
      <c r="H465" s="5">
        <v>11</v>
      </c>
      <c r="I465" s="5">
        <v>464</v>
      </c>
    </row>
    <row r="466" spans="1:9" ht="12.75">
      <c r="A466" s="5">
        <v>5751</v>
      </c>
      <c r="B466" s="5" t="s">
        <v>1496</v>
      </c>
      <c r="C466" s="5">
        <v>2</v>
      </c>
      <c r="D466" s="5" t="s">
        <v>10</v>
      </c>
      <c r="E466" s="5">
        <v>12</v>
      </c>
      <c r="F466" s="5" t="s">
        <v>1471</v>
      </c>
      <c r="G466" s="5" t="s">
        <v>312</v>
      </c>
      <c r="H466" s="5">
        <v>11</v>
      </c>
      <c r="I466" s="5">
        <v>496</v>
      </c>
    </row>
    <row r="467" spans="1:9" ht="12.75">
      <c r="A467" s="5">
        <v>5752</v>
      </c>
      <c r="B467" s="5" t="s">
        <v>1497</v>
      </c>
      <c r="C467" s="5">
        <v>2</v>
      </c>
      <c r="D467" s="5" t="s">
        <v>10</v>
      </c>
      <c r="E467" s="5">
        <v>12</v>
      </c>
      <c r="F467" s="5" t="s">
        <v>1471</v>
      </c>
      <c r="G467" s="5" t="s">
        <v>313</v>
      </c>
      <c r="H467" s="5">
        <v>11</v>
      </c>
      <c r="I467" s="5">
        <v>502</v>
      </c>
    </row>
    <row r="468" spans="1:9" ht="12.75">
      <c r="A468" s="5">
        <v>5753</v>
      </c>
      <c r="B468" s="5" t="s">
        <v>1498</v>
      </c>
      <c r="C468" s="5">
        <v>2</v>
      </c>
      <c r="D468" s="5" t="s">
        <v>10</v>
      </c>
      <c r="E468" s="5">
        <v>12</v>
      </c>
      <c r="F468" s="5" t="s">
        <v>1471</v>
      </c>
      <c r="G468" s="5" t="s">
        <v>314</v>
      </c>
      <c r="H468" s="5">
        <v>11</v>
      </c>
      <c r="I468" s="5">
        <v>292</v>
      </c>
    </row>
    <row r="469" spans="1:9" ht="12.75">
      <c r="A469" s="5">
        <v>5756</v>
      </c>
      <c r="B469" s="5" t="s">
        <v>1499</v>
      </c>
      <c r="C469" s="5">
        <v>2</v>
      </c>
      <c r="D469" s="5" t="s">
        <v>10</v>
      </c>
      <c r="E469" s="5">
        <v>12</v>
      </c>
      <c r="F469" s="5" t="s">
        <v>1471</v>
      </c>
      <c r="G469" s="5" t="s">
        <v>315</v>
      </c>
      <c r="H469" s="5">
        <v>11</v>
      </c>
      <c r="I469" s="5">
        <v>512</v>
      </c>
    </row>
    <row r="470" spans="1:9" ht="12.75">
      <c r="A470" s="5">
        <v>5757</v>
      </c>
      <c r="B470" s="5" t="s">
        <v>1500</v>
      </c>
      <c r="C470" s="5">
        <v>2</v>
      </c>
      <c r="D470" s="5" t="s">
        <v>10</v>
      </c>
      <c r="E470" s="5">
        <v>12</v>
      </c>
      <c r="F470" s="5" t="s">
        <v>1471</v>
      </c>
      <c r="G470" s="5" t="s">
        <v>316</v>
      </c>
      <c r="H470" s="5">
        <v>11</v>
      </c>
      <c r="I470" s="5">
        <v>619</v>
      </c>
    </row>
    <row r="471" spans="1:9" ht="12.75">
      <c r="A471" s="5">
        <v>5758</v>
      </c>
      <c r="B471" s="5" t="s">
        <v>1501</v>
      </c>
      <c r="C471" s="5">
        <v>2</v>
      </c>
      <c r="D471" s="5" t="s">
        <v>10</v>
      </c>
      <c r="E471" s="5">
        <v>12</v>
      </c>
      <c r="F471" s="5" t="s">
        <v>1471</v>
      </c>
      <c r="G471" s="5" t="s">
        <v>48</v>
      </c>
      <c r="H471" s="5">
        <v>11</v>
      </c>
      <c r="I471" s="5">
        <v>641</v>
      </c>
    </row>
    <row r="472" spans="1:9" ht="12.75">
      <c r="A472" s="5">
        <v>5760</v>
      </c>
      <c r="B472" s="5" t="s">
        <v>1502</v>
      </c>
      <c r="C472" s="5">
        <v>2</v>
      </c>
      <c r="D472" s="5" t="s">
        <v>10</v>
      </c>
      <c r="E472" s="5">
        <v>10</v>
      </c>
      <c r="F472" s="5" t="s">
        <v>1379</v>
      </c>
      <c r="G472" s="5" t="s">
        <v>317</v>
      </c>
      <c r="H472" s="5">
        <v>11</v>
      </c>
      <c r="I472" s="5">
        <v>308</v>
      </c>
    </row>
    <row r="473" spans="1:9" ht="12.75">
      <c r="A473" s="5">
        <v>5761</v>
      </c>
      <c r="B473" s="5" t="s">
        <v>1503</v>
      </c>
      <c r="C473" s="5">
        <v>2</v>
      </c>
      <c r="D473" s="5" t="s">
        <v>10</v>
      </c>
      <c r="E473" s="5">
        <v>10</v>
      </c>
      <c r="F473" s="5" t="s">
        <v>1379</v>
      </c>
      <c r="G473" s="5" t="s">
        <v>318</v>
      </c>
      <c r="H473" s="5">
        <v>11</v>
      </c>
      <c r="I473" s="5">
        <v>422</v>
      </c>
    </row>
    <row r="474" spans="1:9" ht="12.75">
      <c r="A474" s="5">
        <v>5762</v>
      </c>
      <c r="B474" s="5" t="s">
        <v>1504</v>
      </c>
      <c r="C474" s="5">
        <v>2</v>
      </c>
      <c r="D474" s="5" t="s">
        <v>10</v>
      </c>
      <c r="E474" s="5">
        <v>10</v>
      </c>
      <c r="F474" s="5" t="s">
        <v>1379</v>
      </c>
      <c r="G474" s="5" t="s">
        <v>319</v>
      </c>
      <c r="H474" s="5">
        <v>11</v>
      </c>
      <c r="I474" s="5">
        <v>497</v>
      </c>
    </row>
    <row r="475" spans="1:9" ht="12.75">
      <c r="A475" s="5">
        <v>5763</v>
      </c>
      <c r="B475" s="5" t="s">
        <v>1505</v>
      </c>
      <c r="C475" s="5">
        <v>2</v>
      </c>
      <c r="D475" s="5" t="s">
        <v>10</v>
      </c>
      <c r="E475" s="5">
        <v>12</v>
      </c>
      <c r="F475" s="5" t="s">
        <v>1471</v>
      </c>
      <c r="G475" s="5" t="s">
        <v>320</v>
      </c>
      <c r="H475" s="5">
        <v>11</v>
      </c>
      <c r="I475" s="5">
        <v>364</v>
      </c>
    </row>
    <row r="476" spans="1:9" ht="12.75">
      <c r="A476" s="5">
        <v>5764</v>
      </c>
      <c r="B476" s="5" t="s">
        <v>1506</v>
      </c>
      <c r="C476" s="5">
        <v>2</v>
      </c>
      <c r="D476" s="5" t="s">
        <v>10</v>
      </c>
      <c r="E476" s="5">
        <v>10</v>
      </c>
      <c r="F476" s="5" t="s">
        <v>1379</v>
      </c>
      <c r="G476" s="5" t="s">
        <v>321</v>
      </c>
      <c r="H476" s="5">
        <v>11</v>
      </c>
      <c r="I476" s="5">
        <v>437</v>
      </c>
    </row>
    <row r="477" spans="1:9" ht="12.75">
      <c r="A477" s="5">
        <v>5765</v>
      </c>
      <c r="B477" s="5" t="s">
        <v>1507</v>
      </c>
      <c r="C477" s="5">
        <v>2</v>
      </c>
      <c r="D477" s="5" t="s">
        <v>10</v>
      </c>
      <c r="E477" s="5">
        <v>10</v>
      </c>
      <c r="F477" s="5" t="s">
        <v>1379</v>
      </c>
      <c r="G477" s="5" t="s">
        <v>465</v>
      </c>
      <c r="H477" s="5">
        <v>11</v>
      </c>
      <c r="I477" s="5">
        <v>150</v>
      </c>
    </row>
    <row r="478" spans="1:9" ht="12.75">
      <c r="A478" s="5">
        <v>5768</v>
      </c>
      <c r="B478" s="5" t="s">
        <v>1508</v>
      </c>
      <c r="C478" s="5">
        <v>2</v>
      </c>
      <c r="D478" s="5" t="s">
        <v>10</v>
      </c>
      <c r="E478" s="5">
        <v>10</v>
      </c>
      <c r="F478" s="5" t="s">
        <v>1379</v>
      </c>
      <c r="G478" s="5" t="s">
        <v>322</v>
      </c>
      <c r="H478" s="5">
        <v>11</v>
      </c>
      <c r="I478" s="5">
        <v>494</v>
      </c>
    </row>
    <row r="479" spans="1:9" ht="12.75">
      <c r="A479" s="5">
        <v>5769</v>
      </c>
      <c r="B479" s="5" t="s">
        <v>1509</v>
      </c>
      <c r="C479" s="5">
        <v>2</v>
      </c>
      <c r="D479" s="5" t="s">
        <v>10</v>
      </c>
      <c r="E479" s="5">
        <v>10</v>
      </c>
      <c r="F479" s="5" t="s">
        <v>1379</v>
      </c>
      <c r="G479" s="5" t="s">
        <v>323</v>
      </c>
      <c r="H479" s="5">
        <v>12</v>
      </c>
      <c r="I479" s="5">
        <v>586</v>
      </c>
    </row>
    <row r="480" spans="1:9" ht="12.75">
      <c r="A480" s="5">
        <v>5770</v>
      </c>
      <c r="B480" s="5" t="s">
        <v>1510</v>
      </c>
      <c r="C480" s="5">
        <v>2</v>
      </c>
      <c r="D480" s="5" t="s">
        <v>10</v>
      </c>
      <c r="E480" s="5">
        <v>10</v>
      </c>
      <c r="F480" s="5" t="s">
        <v>1379</v>
      </c>
      <c r="G480" s="5" t="s">
        <v>324</v>
      </c>
      <c r="H480" s="5">
        <v>12</v>
      </c>
      <c r="I480" s="5">
        <v>509</v>
      </c>
    </row>
    <row r="481" spans="1:9" ht="12.75">
      <c r="A481" s="5">
        <v>5771</v>
      </c>
      <c r="B481" s="5" t="s">
        <v>1511</v>
      </c>
      <c r="C481" s="5">
        <v>2</v>
      </c>
      <c r="D481" s="5" t="s">
        <v>10</v>
      </c>
      <c r="E481" s="5">
        <v>10</v>
      </c>
      <c r="F481" s="5" t="s">
        <v>1379</v>
      </c>
      <c r="G481" s="5" t="s">
        <v>325</v>
      </c>
      <c r="H481" s="5">
        <v>11</v>
      </c>
      <c r="I481" s="5">
        <v>356</v>
      </c>
    </row>
    <row r="482" spans="1:9" ht="12.75">
      <c r="A482" s="5">
        <v>5772</v>
      </c>
      <c r="B482" s="5" t="s">
        <v>1512</v>
      </c>
      <c r="C482" s="5">
        <v>2</v>
      </c>
      <c r="D482" s="5" t="s">
        <v>10</v>
      </c>
      <c r="E482" s="5">
        <v>10</v>
      </c>
      <c r="F482" s="5" t="s">
        <v>1379</v>
      </c>
      <c r="G482" s="5" t="s">
        <v>326</v>
      </c>
      <c r="H482" s="5">
        <v>11</v>
      </c>
      <c r="I482" s="5">
        <v>595</v>
      </c>
    </row>
    <row r="483" spans="1:9" ht="12.75">
      <c r="A483" s="5">
        <v>5773</v>
      </c>
      <c r="B483" s="5" t="s">
        <v>1513</v>
      </c>
      <c r="C483" s="5">
        <v>2</v>
      </c>
      <c r="D483" s="5" t="s">
        <v>10</v>
      </c>
      <c r="E483" s="5">
        <v>10</v>
      </c>
      <c r="F483" s="5" t="s">
        <v>1379</v>
      </c>
      <c r="G483" s="5" t="s">
        <v>327</v>
      </c>
      <c r="H483" s="5">
        <v>11</v>
      </c>
      <c r="I483" s="5">
        <v>599</v>
      </c>
    </row>
    <row r="484" spans="1:9" ht="12.75">
      <c r="A484" s="5">
        <v>5825</v>
      </c>
      <c r="B484" s="5" t="s">
        <v>1514</v>
      </c>
      <c r="C484" s="5">
        <v>2</v>
      </c>
      <c r="D484" s="5" t="s">
        <v>10</v>
      </c>
      <c r="E484" s="5">
        <v>10</v>
      </c>
      <c r="F484" s="5" t="s">
        <v>1379</v>
      </c>
      <c r="G484" s="5" t="s">
        <v>328</v>
      </c>
      <c r="H484" s="5">
        <v>12</v>
      </c>
      <c r="I484" s="5">
        <v>438</v>
      </c>
    </row>
    <row r="485" spans="1:9" ht="12.75">
      <c r="A485" s="5">
        <v>5860</v>
      </c>
      <c r="B485" s="5" t="s">
        <v>1515</v>
      </c>
      <c r="C485" s="5">
        <v>2</v>
      </c>
      <c r="D485" s="5" t="s">
        <v>10</v>
      </c>
      <c r="E485" s="5">
        <v>10</v>
      </c>
      <c r="F485" s="5" t="s">
        <v>1379</v>
      </c>
      <c r="G485" s="5" t="s">
        <v>451</v>
      </c>
      <c r="H485" s="5">
        <v>12</v>
      </c>
      <c r="I485" s="5">
        <v>189</v>
      </c>
    </row>
    <row r="486" spans="1:9" ht="12.75">
      <c r="A486" s="5">
        <v>5875</v>
      </c>
      <c r="B486" s="5" t="s">
        <v>1516</v>
      </c>
      <c r="C486" s="5">
        <v>6</v>
      </c>
      <c r="D486" s="5" t="s">
        <v>523</v>
      </c>
      <c r="E486" s="5">
        <v>183</v>
      </c>
      <c r="F486" s="5" t="s">
        <v>1516</v>
      </c>
      <c r="G486" s="5" t="s">
        <v>738</v>
      </c>
      <c r="H486" s="5">
        <v>1</v>
      </c>
      <c r="I486" s="5">
        <v>143</v>
      </c>
    </row>
    <row r="487" spans="1:9" ht="12.75">
      <c r="A487" s="5">
        <v>5907</v>
      </c>
      <c r="B487" s="5" t="s">
        <v>1517</v>
      </c>
      <c r="C487" s="5">
        <v>6</v>
      </c>
      <c r="D487" s="5" t="s">
        <v>523</v>
      </c>
      <c r="E487" s="5">
        <v>181</v>
      </c>
      <c r="F487" s="5" t="s">
        <v>524</v>
      </c>
      <c r="G487" s="5" t="s">
        <v>738</v>
      </c>
      <c r="H487" s="5">
        <v>1</v>
      </c>
      <c r="I487" s="5">
        <v>145</v>
      </c>
    </row>
    <row r="488" spans="1:9" ht="12.75">
      <c r="A488" s="5">
        <v>5908</v>
      </c>
      <c r="B488" s="5" t="s">
        <v>329</v>
      </c>
      <c r="C488" s="5">
        <v>6</v>
      </c>
      <c r="D488" s="5" t="s">
        <v>523</v>
      </c>
      <c r="E488" s="5">
        <v>181</v>
      </c>
      <c r="F488" s="5" t="s">
        <v>524</v>
      </c>
      <c r="G488" s="5" t="s">
        <v>738</v>
      </c>
      <c r="H488" s="5">
        <v>1</v>
      </c>
      <c r="I488" s="5">
        <v>145</v>
      </c>
    </row>
    <row r="489" spans="1:9" ht="12.75">
      <c r="A489" s="5">
        <v>5911</v>
      </c>
      <c r="B489" s="5" t="s">
        <v>330</v>
      </c>
      <c r="C489" s="5">
        <v>6</v>
      </c>
      <c r="D489" s="5" t="s">
        <v>523</v>
      </c>
      <c r="E489" s="5">
        <v>181</v>
      </c>
      <c r="F489" s="5" t="s">
        <v>524</v>
      </c>
      <c r="G489" s="5" t="s">
        <v>738</v>
      </c>
      <c r="H489" s="5">
        <v>1</v>
      </c>
      <c r="I489" s="5">
        <v>145</v>
      </c>
    </row>
    <row r="490" spans="1:9" ht="12.75">
      <c r="A490" s="5">
        <v>5912</v>
      </c>
      <c r="B490" s="5" t="s">
        <v>331</v>
      </c>
      <c r="C490" s="5">
        <v>6</v>
      </c>
      <c r="D490" s="5" t="s">
        <v>523</v>
      </c>
      <c r="E490" s="5">
        <v>181</v>
      </c>
      <c r="F490" s="5" t="s">
        <v>524</v>
      </c>
      <c r="G490" s="5" t="s">
        <v>738</v>
      </c>
      <c r="H490" s="5">
        <v>1</v>
      </c>
      <c r="I490" s="5">
        <v>145</v>
      </c>
    </row>
    <row r="491" spans="1:9" ht="12.75">
      <c r="A491" s="5">
        <v>5913</v>
      </c>
      <c r="B491" s="5" t="s">
        <v>332</v>
      </c>
      <c r="C491" s="5">
        <v>6</v>
      </c>
      <c r="D491" s="5" t="s">
        <v>523</v>
      </c>
      <c r="E491" s="5">
        <v>181</v>
      </c>
      <c r="F491" s="5" t="s">
        <v>524</v>
      </c>
      <c r="G491" s="5" t="s">
        <v>738</v>
      </c>
      <c r="H491" s="5">
        <v>1</v>
      </c>
      <c r="I491" s="5">
        <v>145</v>
      </c>
    </row>
    <row r="492" spans="1:9" ht="12.75">
      <c r="A492" s="5">
        <v>5914</v>
      </c>
      <c r="B492" s="5" t="s">
        <v>1518</v>
      </c>
      <c r="C492" s="5">
        <v>6</v>
      </c>
      <c r="D492" s="5" t="s">
        <v>523</v>
      </c>
      <c r="E492" s="5">
        <v>181</v>
      </c>
      <c r="F492" s="5" t="s">
        <v>524</v>
      </c>
      <c r="G492" s="5" t="s">
        <v>738</v>
      </c>
      <c r="H492" s="5">
        <v>1</v>
      </c>
      <c r="I492" s="5">
        <v>145</v>
      </c>
    </row>
    <row r="493" spans="1:9" ht="12.75">
      <c r="A493" s="5">
        <v>5916</v>
      </c>
      <c r="B493" s="5" t="s">
        <v>333</v>
      </c>
      <c r="C493" s="5">
        <v>6</v>
      </c>
      <c r="D493" s="5" t="s">
        <v>523</v>
      </c>
      <c r="E493" s="5">
        <v>181</v>
      </c>
      <c r="F493" s="5" t="s">
        <v>524</v>
      </c>
      <c r="G493" s="5" t="s">
        <v>738</v>
      </c>
      <c r="H493" s="5">
        <v>1</v>
      </c>
      <c r="I493" s="5">
        <v>145</v>
      </c>
    </row>
    <row r="494" spans="1:9" ht="12.75">
      <c r="A494" s="5">
        <v>5917</v>
      </c>
      <c r="B494" s="5" t="s">
        <v>334</v>
      </c>
      <c r="C494" s="5">
        <v>6</v>
      </c>
      <c r="D494" s="5" t="s">
        <v>523</v>
      </c>
      <c r="E494" s="5">
        <v>181</v>
      </c>
      <c r="F494" s="5" t="s">
        <v>524</v>
      </c>
      <c r="G494" s="5" t="s">
        <v>738</v>
      </c>
      <c r="H494" s="5">
        <v>1</v>
      </c>
      <c r="I494" s="5">
        <v>145</v>
      </c>
    </row>
    <row r="495" spans="1:9" ht="12.75">
      <c r="A495" s="5">
        <v>5918</v>
      </c>
      <c r="B495" s="5" t="s">
        <v>335</v>
      </c>
      <c r="C495" s="5">
        <v>6</v>
      </c>
      <c r="D495" s="5" t="s">
        <v>523</v>
      </c>
      <c r="E495" s="5">
        <v>181</v>
      </c>
      <c r="F495" s="5" t="s">
        <v>524</v>
      </c>
      <c r="G495" s="5" t="s">
        <v>738</v>
      </c>
      <c r="H495" s="5">
        <v>1</v>
      </c>
      <c r="I495" s="5">
        <v>145</v>
      </c>
    </row>
    <row r="496" spans="1:9" ht="12.75">
      <c r="A496" s="5">
        <v>5919</v>
      </c>
      <c r="B496" s="5" t="s">
        <v>1519</v>
      </c>
      <c r="C496" s="5">
        <v>6</v>
      </c>
      <c r="D496" s="5" t="s">
        <v>523</v>
      </c>
      <c r="E496" s="5">
        <v>181</v>
      </c>
      <c r="F496" s="5" t="s">
        <v>524</v>
      </c>
      <c r="G496" s="5" t="s">
        <v>738</v>
      </c>
      <c r="H496" s="5">
        <v>1</v>
      </c>
      <c r="I496" s="5">
        <v>145</v>
      </c>
    </row>
    <row r="497" spans="1:9" ht="12.75">
      <c r="A497" s="5">
        <v>5920</v>
      </c>
      <c r="B497" s="5" t="s">
        <v>70</v>
      </c>
      <c r="C497" s="5">
        <v>6</v>
      </c>
      <c r="D497" s="5" t="s">
        <v>523</v>
      </c>
      <c r="E497" s="5">
        <v>181</v>
      </c>
      <c r="F497" s="5" t="s">
        <v>524</v>
      </c>
      <c r="G497" s="5" t="s">
        <v>738</v>
      </c>
      <c r="H497" s="5">
        <v>1</v>
      </c>
      <c r="I497" s="5">
        <v>145</v>
      </c>
    </row>
    <row r="498" spans="1:9" ht="12.75">
      <c r="A498" s="5">
        <v>5922</v>
      </c>
      <c r="B498" s="5" t="s">
        <v>71</v>
      </c>
      <c r="C498" s="5">
        <v>6</v>
      </c>
      <c r="D498" s="5" t="s">
        <v>523</v>
      </c>
      <c r="E498" s="5">
        <v>181</v>
      </c>
      <c r="F498" s="5" t="s">
        <v>524</v>
      </c>
      <c r="G498" s="5" t="s">
        <v>738</v>
      </c>
      <c r="H498" s="5">
        <v>1</v>
      </c>
      <c r="I498" s="5">
        <v>145</v>
      </c>
    </row>
    <row r="499" spans="1:9" ht="12.75">
      <c r="A499" s="5">
        <v>5923</v>
      </c>
      <c r="B499" s="5" t="s">
        <v>656</v>
      </c>
      <c r="C499" s="5">
        <v>6</v>
      </c>
      <c r="D499" s="5" t="s">
        <v>523</v>
      </c>
      <c r="E499" s="5">
        <v>181</v>
      </c>
      <c r="F499" s="5" t="s">
        <v>524</v>
      </c>
      <c r="G499" s="5" t="s">
        <v>738</v>
      </c>
      <c r="H499" s="5">
        <v>1</v>
      </c>
      <c r="I499" s="5">
        <v>145</v>
      </c>
    </row>
    <row r="500" spans="1:9" ht="12.75">
      <c r="A500" s="5">
        <v>5924</v>
      </c>
      <c r="B500" s="5" t="s">
        <v>657</v>
      </c>
      <c r="C500" s="5">
        <v>6</v>
      </c>
      <c r="D500" s="5" t="s">
        <v>523</v>
      </c>
      <c r="E500" s="5">
        <v>181</v>
      </c>
      <c r="F500" s="5" t="s">
        <v>524</v>
      </c>
      <c r="G500" s="5" t="s">
        <v>738</v>
      </c>
      <c r="H500" s="5">
        <v>1</v>
      </c>
      <c r="I500" s="5">
        <v>145</v>
      </c>
    </row>
    <row r="501" spans="1:9" ht="12.75">
      <c r="A501" s="5">
        <v>5925</v>
      </c>
      <c r="B501" s="5" t="s">
        <v>658</v>
      </c>
      <c r="C501" s="5">
        <v>6</v>
      </c>
      <c r="D501" s="5" t="s">
        <v>523</v>
      </c>
      <c r="E501" s="5">
        <v>181</v>
      </c>
      <c r="F501" s="5" t="s">
        <v>524</v>
      </c>
      <c r="G501" s="5" t="s">
        <v>738</v>
      </c>
      <c r="H501" s="5">
        <v>1</v>
      </c>
      <c r="I501" s="5">
        <v>145</v>
      </c>
    </row>
    <row r="502" spans="1:9" ht="12.75">
      <c r="A502" s="5">
        <v>5926</v>
      </c>
      <c r="B502" s="5" t="s">
        <v>659</v>
      </c>
      <c r="C502" s="5">
        <v>6</v>
      </c>
      <c r="D502" s="5" t="s">
        <v>523</v>
      </c>
      <c r="E502" s="5">
        <v>181</v>
      </c>
      <c r="F502" s="5" t="s">
        <v>524</v>
      </c>
      <c r="G502" s="5" t="s">
        <v>738</v>
      </c>
      <c r="H502" s="5">
        <v>1</v>
      </c>
      <c r="I502" s="5">
        <v>145</v>
      </c>
    </row>
    <row r="503" spans="1:9" ht="12.75">
      <c r="A503" s="5">
        <v>5927</v>
      </c>
      <c r="B503" s="5" t="s">
        <v>425</v>
      </c>
      <c r="C503" s="5">
        <v>6</v>
      </c>
      <c r="D503" s="5" t="s">
        <v>523</v>
      </c>
      <c r="E503" s="5">
        <v>181</v>
      </c>
      <c r="F503" s="5" t="s">
        <v>524</v>
      </c>
      <c r="G503" s="5" t="s">
        <v>738</v>
      </c>
      <c r="H503" s="5">
        <v>1</v>
      </c>
      <c r="I503" s="5">
        <v>145</v>
      </c>
    </row>
    <row r="504" spans="1:9" ht="12.75">
      <c r="A504" s="5">
        <v>5928</v>
      </c>
      <c r="B504" s="5" t="s">
        <v>660</v>
      </c>
      <c r="C504" s="5">
        <v>6</v>
      </c>
      <c r="D504" s="5" t="s">
        <v>523</v>
      </c>
      <c r="E504" s="5">
        <v>181</v>
      </c>
      <c r="F504" s="5" t="s">
        <v>524</v>
      </c>
      <c r="G504" s="5" t="s">
        <v>738</v>
      </c>
      <c r="H504" s="5">
        <v>1</v>
      </c>
      <c r="I504" s="5">
        <v>145</v>
      </c>
    </row>
    <row r="505" spans="1:9" ht="12.75">
      <c r="A505" s="5">
        <v>5929</v>
      </c>
      <c r="B505" s="5" t="s">
        <v>118</v>
      </c>
      <c r="C505" s="5">
        <v>6</v>
      </c>
      <c r="D505" s="5" t="s">
        <v>523</v>
      </c>
      <c r="E505" s="5">
        <v>181</v>
      </c>
      <c r="F505" s="5" t="s">
        <v>524</v>
      </c>
      <c r="G505" s="5" t="s">
        <v>738</v>
      </c>
      <c r="H505" s="5">
        <v>1</v>
      </c>
      <c r="I505" s="5">
        <v>145</v>
      </c>
    </row>
    <row r="506" spans="1:9" ht="12.75">
      <c r="A506" s="5">
        <v>5930</v>
      </c>
      <c r="B506" s="5" t="s">
        <v>119</v>
      </c>
      <c r="C506" s="5">
        <v>6</v>
      </c>
      <c r="D506" s="5" t="s">
        <v>523</v>
      </c>
      <c r="E506" s="5">
        <v>181</v>
      </c>
      <c r="F506" s="5" t="s">
        <v>524</v>
      </c>
      <c r="G506" s="5" t="s">
        <v>738</v>
      </c>
      <c r="H506" s="5">
        <v>1</v>
      </c>
      <c r="I506" s="5">
        <v>145</v>
      </c>
    </row>
    <row r="507" spans="1:9" ht="12.75">
      <c r="A507" s="5">
        <v>5932</v>
      </c>
      <c r="B507" s="5" t="s">
        <v>120</v>
      </c>
      <c r="C507" s="5">
        <v>6</v>
      </c>
      <c r="D507" s="5" t="s">
        <v>523</v>
      </c>
      <c r="E507" s="5">
        <v>181</v>
      </c>
      <c r="F507" s="5" t="s">
        <v>524</v>
      </c>
      <c r="G507" s="5" t="s">
        <v>738</v>
      </c>
      <c r="H507" s="5">
        <v>1</v>
      </c>
      <c r="I507" s="5">
        <v>145</v>
      </c>
    </row>
    <row r="508" spans="1:9" ht="12.75">
      <c r="A508" s="5">
        <v>5935</v>
      </c>
      <c r="B508" s="5" t="s">
        <v>121</v>
      </c>
      <c r="C508" s="5">
        <v>6</v>
      </c>
      <c r="D508" s="5" t="s">
        <v>523</v>
      </c>
      <c r="E508" s="5">
        <v>181</v>
      </c>
      <c r="F508" s="5" t="s">
        <v>524</v>
      </c>
      <c r="G508" s="5" t="s">
        <v>738</v>
      </c>
      <c r="H508" s="5">
        <v>1</v>
      </c>
      <c r="I508" s="5">
        <v>145</v>
      </c>
    </row>
    <row r="509" spans="1:9" ht="12.75">
      <c r="A509" s="5">
        <v>5937</v>
      </c>
      <c r="B509" s="5" t="s">
        <v>1520</v>
      </c>
      <c r="C509" s="5">
        <v>6</v>
      </c>
      <c r="D509" s="5" t="s">
        <v>523</v>
      </c>
      <c r="E509" s="5">
        <v>181</v>
      </c>
      <c r="F509" s="5" t="s">
        <v>524</v>
      </c>
      <c r="G509" s="5" t="s">
        <v>738</v>
      </c>
      <c r="H509" s="5">
        <v>1</v>
      </c>
      <c r="I509" s="5">
        <v>145</v>
      </c>
    </row>
    <row r="510" spans="1:9" ht="12.75">
      <c r="A510" s="5">
        <v>5939</v>
      </c>
      <c r="B510" s="5" t="s">
        <v>122</v>
      </c>
      <c r="C510" s="5">
        <v>6</v>
      </c>
      <c r="D510" s="5" t="s">
        <v>523</v>
      </c>
      <c r="E510" s="5">
        <v>181</v>
      </c>
      <c r="F510" s="5" t="s">
        <v>524</v>
      </c>
      <c r="G510" s="5" t="s">
        <v>738</v>
      </c>
      <c r="H510" s="5">
        <v>1</v>
      </c>
      <c r="I510" s="5">
        <v>145</v>
      </c>
    </row>
    <row r="511" spans="1:9" ht="12.75">
      <c r="A511" s="5">
        <v>5940</v>
      </c>
      <c r="B511" s="5" t="s">
        <v>1521</v>
      </c>
      <c r="C511" s="5">
        <v>6</v>
      </c>
      <c r="D511" s="5" t="s">
        <v>523</v>
      </c>
      <c r="E511" s="5">
        <v>33</v>
      </c>
      <c r="F511" s="5" t="s">
        <v>1521</v>
      </c>
      <c r="G511" s="5" t="s">
        <v>738</v>
      </c>
      <c r="H511" s="5">
        <v>1</v>
      </c>
      <c r="I511" s="5">
        <v>144</v>
      </c>
    </row>
    <row r="512" spans="1:9" ht="12.75">
      <c r="A512" s="5">
        <v>6019</v>
      </c>
      <c r="B512" s="5" t="s">
        <v>1522</v>
      </c>
      <c r="C512" s="5">
        <v>6</v>
      </c>
      <c r="D512" s="5" t="s">
        <v>523</v>
      </c>
      <c r="E512" s="5">
        <v>118</v>
      </c>
      <c r="F512" s="5" t="s">
        <v>1522</v>
      </c>
      <c r="G512" s="5" t="s">
        <v>582</v>
      </c>
      <c r="H512" s="5">
        <v>8</v>
      </c>
      <c r="I512" s="5">
        <v>564</v>
      </c>
    </row>
    <row r="513" spans="1:9" ht="12.75">
      <c r="A513" s="5">
        <v>6045</v>
      </c>
      <c r="B513" s="5" t="s">
        <v>1523</v>
      </c>
      <c r="C513" s="5">
        <v>2</v>
      </c>
      <c r="D513" s="5" t="s">
        <v>10</v>
      </c>
      <c r="E513" s="5">
        <v>32</v>
      </c>
      <c r="F513" s="5" t="s">
        <v>1070</v>
      </c>
      <c r="G513" s="5" t="s">
        <v>274</v>
      </c>
      <c r="H513" s="5">
        <v>6</v>
      </c>
      <c r="I513" s="5">
        <v>603</v>
      </c>
    </row>
    <row r="514" spans="1:9" ht="12.75">
      <c r="A514" s="5">
        <v>6102</v>
      </c>
      <c r="B514" s="5" t="s">
        <v>1524</v>
      </c>
      <c r="C514" s="5">
        <v>6</v>
      </c>
      <c r="D514" s="5" t="s">
        <v>523</v>
      </c>
      <c r="E514" s="5">
        <v>119</v>
      </c>
      <c r="F514" s="5" t="s">
        <v>1524</v>
      </c>
      <c r="G514" s="5" t="s">
        <v>2</v>
      </c>
      <c r="H514" s="5">
        <v>8</v>
      </c>
      <c r="I514" s="5">
        <v>209</v>
      </c>
    </row>
    <row r="515" spans="1:9" ht="12.75">
      <c r="A515" s="5">
        <v>6139</v>
      </c>
      <c r="B515" s="5" t="s">
        <v>1525</v>
      </c>
      <c r="C515" s="5">
        <v>6</v>
      </c>
      <c r="D515" s="5" t="s">
        <v>523</v>
      </c>
      <c r="E515" s="5">
        <v>141</v>
      </c>
      <c r="F515" s="5" t="s">
        <v>1525</v>
      </c>
      <c r="G515" s="5" t="s">
        <v>423</v>
      </c>
      <c r="H515" s="5">
        <v>3</v>
      </c>
      <c r="I515" s="5">
        <v>633</v>
      </c>
    </row>
    <row r="516" spans="1:9" ht="12.75">
      <c r="A516" s="5">
        <v>6176</v>
      </c>
      <c r="B516" s="5" t="s">
        <v>1526</v>
      </c>
      <c r="C516" s="5">
        <v>6</v>
      </c>
      <c r="D516" s="5" t="s">
        <v>523</v>
      </c>
      <c r="E516" s="5">
        <v>128</v>
      </c>
      <c r="F516" s="5" t="s">
        <v>1526</v>
      </c>
      <c r="G516" s="5" t="s">
        <v>551</v>
      </c>
      <c r="H516" s="5">
        <v>14</v>
      </c>
      <c r="I516" s="5">
        <v>166</v>
      </c>
    </row>
    <row r="517" spans="1:9" ht="12.75">
      <c r="A517" s="5">
        <v>6335</v>
      </c>
      <c r="B517" s="5" t="s">
        <v>1527</v>
      </c>
      <c r="C517" s="5">
        <v>6</v>
      </c>
      <c r="D517" s="5" t="s">
        <v>523</v>
      </c>
      <c r="E517" s="5">
        <v>142</v>
      </c>
      <c r="F517" s="5" t="s">
        <v>13</v>
      </c>
      <c r="G517" s="5" t="s">
        <v>227</v>
      </c>
      <c r="H517" s="5">
        <v>5</v>
      </c>
      <c r="I517" s="5">
        <v>387</v>
      </c>
    </row>
    <row r="518" spans="1:9" ht="12.75">
      <c r="A518" s="5">
        <v>6462</v>
      </c>
      <c r="B518" s="5" t="s">
        <v>1528</v>
      </c>
      <c r="C518" s="5">
        <v>6</v>
      </c>
      <c r="D518" s="5" t="s">
        <v>523</v>
      </c>
      <c r="E518" s="5">
        <v>34</v>
      </c>
      <c r="F518" s="5" t="s">
        <v>1528</v>
      </c>
      <c r="G518" s="5" t="s">
        <v>738</v>
      </c>
      <c r="H518" s="5">
        <v>1</v>
      </c>
      <c r="I518" s="5">
        <v>141</v>
      </c>
    </row>
    <row r="519" spans="1:9" ht="12.75">
      <c r="A519" s="5">
        <v>6491</v>
      </c>
      <c r="B519" s="5" t="s">
        <v>1529</v>
      </c>
      <c r="C519" s="5">
        <v>6</v>
      </c>
      <c r="D519" s="5" t="s">
        <v>523</v>
      </c>
      <c r="E519" s="5">
        <v>37</v>
      </c>
      <c r="F519" s="5" t="s">
        <v>1530</v>
      </c>
      <c r="G519" s="5" t="s">
        <v>738</v>
      </c>
      <c r="H519" s="5">
        <v>1</v>
      </c>
      <c r="I519" s="5">
        <v>144</v>
      </c>
    </row>
    <row r="520" spans="1:9" ht="12.75">
      <c r="A520" s="5">
        <v>6518</v>
      </c>
      <c r="B520" s="5" t="s">
        <v>1531</v>
      </c>
      <c r="C520" s="5">
        <v>6</v>
      </c>
      <c r="D520" s="5" t="s">
        <v>523</v>
      </c>
      <c r="E520" s="5">
        <v>129</v>
      </c>
      <c r="F520" s="5" t="s">
        <v>1531</v>
      </c>
      <c r="G520" s="5" t="s">
        <v>278</v>
      </c>
      <c r="H520" s="5">
        <v>7</v>
      </c>
      <c r="I520" s="5">
        <v>582</v>
      </c>
    </row>
    <row r="521" spans="1:9" ht="12.75">
      <c r="A521" s="5">
        <v>6545</v>
      </c>
      <c r="B521" s="5" t="s">
        <v>1532</v>
      </c>
      <c r="C521" s="5">
        <v>6</v>
      </c>
      <c r="D521" s="5" t="s">
        <v>523</v>
      </c>
      <c r="E521" s="5">
        <v>145</v>
      </c>
      <c r="F521" s="5" t="s">
        <v>1532</v>
      </c>
      <c r="G521" s="5" t="s">
        <v>467</v>
      </c>
      <c r="H521" s="5">
        <v>5</v>
      </c>
      <c r="I521" s="5">
        <v>224</v>
      </c>
    </row>
    <row r="522" spans="1:9" ht="12.75">
      <c r="A522" s="5">
        <v>6591</v>
      </c>
      <c r="B522" s="5" t="s">
        <v>1533</v>
      </c>
      <c r="C522" s="5">
        <v>6</v>
      </c>
      <c r="D522" s="5" t="s">
        <v>523</v>
      </c>
      <c r="E522" s="5">
        <v>146</v>
      </c>
      <c r="F522" s="5" t="s">
        <v>1533</v>
      </c>
      <c r="G522" s="5" t="s">
        <v>5</v>
      </c>
      <c r="H522" s="5">
        <v>6</v>
      </c>
      <c r="I522" s="5">
        <v>603</v>
      </c>
    </row>
    <row r="523" spans="1:9" ht="12.75">
      <c r="A523" s="5">
        <v>6621</v>
      </c>
      <c r="B523" s="5" t="s">
        <v>1534</v>
      </c>
      <c r="C523" s="5">
        <v>6</v>
      </c>
      <c r="D523" s="5" t="s">
        <v>523</v>
      </c>
      <c r="E523" s="5">
        <v>29</v>
      </c>
      <c r="F523" s="5" t="s">
        <v>1535</v>
      </c>
      <c r="G523" s="5" t="s">
        <v>464</v>
      </c>
      <c r="H523" s="5">
        <v>1</v>
      </c>
      <c r="I523" s="5">
        <v>142</v>
      </c>
    </row>
    <row r="524" spans="1:9" ht="12.75">
      <c r="A524" s="5">
        <v>6674</v>
      </c>
      <c r="B524" s="5" t="s">
        <v>1536</v>
      </c>
      <c r="C524" s="5">
        <v>6</v>
      </c>
      <c r="D524" s="5" t="s">
        <v>523</v>
      </c>
      <c r="E524" s="5">
        <v>29</v>
      </c>
      <c r="F524" s="5" t="s">
        <v>1535</v>
      </c>
      <c r="G524" s="5" t="s">
        <v>464</v>
      </c>
      <c r="H524" s="5">
        <v>1</v>
      </c>
      <c r="I524" s="5">
        <v>142</v>
      </c>
    </row>
    <row r="525" spans="1:9" ht="12.75">
      <c r="A525" s="5">
        <v>6784</v>
      </c>
      <c r="B525" s="5" t="s">
        <v>1537</v>
      </c>
      <c r="C525" s="5">
        <v>6</v>
      </c>
      <c r="D525" s="5" t="s">
        <v>523</v>
      </c>
      <c r="E525" s="5">
        <v>29</v>
      </c>
      <c r="F525" s="5" t="s">
        <v>1535</v>
      </c>
      <c r="G525" s="5" t="s">
        <v>464</v>
      </c>
      <c r="H525" s="5">
        <v>1</v>
      </c>
      <c r="I525" s="5">
        <v>142</v>
      </c>
    </row>
    <row r="526" spans="1:9" ht="12.75">
      <c r="A526" s="5">
        <v>6826</v>
      </c>
      <c r="B526" s="5" t="s">
        <v>1538</v>
      </c>
      <c r="C526" s="5">
        <v>6</v>
      </c>
      <c r="D526" s="5" t="s">
        <v>523</v>
      </c>
      <c r="E526" s="5">
        <v>29</v>
      </c>
      <c r="F526" s="5" t="s">
        <v>1535</v>
      </c>
      <c r="G526" s="5" t="s">
        <v>464</v>
      </c>
      <c r="H526" s="5">
        <v>1</v>
      </c>
      <c r="I526" s="5">
        <v>142</v>
      </c>
    </row>
    <row r="527" spans="1:9" ht="12.75">
      <c r="A527" s="5">
        <v>6921</v>
      </c>
      <c r="B527" s="5" t="s">
        <v>1539</v>
      </c>
      <c r="C527" s="5">
        <v>7</v>
      </c>
      <c r="D527" s="5" t="s">
        <v>11</v>
      </c>
      <c r="E527" s="5">
        <v>2</v>
      </c>
      <c r="F527" s="5" t="s">
        <v>336</v>
      </c>
      <c r="G527" s="5" t="s">
        <v>738</v>
      </c>
      <c r="H527" s="5">
        <v>1</v>
      </c>
      <c r="I527" s="5">
        <v>143</v>
      </c>
    </row>
    <row r="528" spans="1:9" ht="12.75">
      <c r="A528" s="5">
        <v>7015</v>
      </c>
      <c r="B528" s="5" t="s">
        <v>1540</v>
      </c>
      <c r="C528" s="5">
        <v>7</v>
      </c>
      <c r="D528" s="5" t="s">
        <v>11</v>
      </c>
      <c r="E528" s="5">
        <v>2</v>
      </c>
      <c r="F528" s="5" t="s">
        <v>336</v>
      </c>
      <c r="G528" s="5" t="s">
        <v>423</v>
      </c>
      <c r="H528" s="5">
        <v>3</v>
      </c>
      <c r="I528" s="5">
        <v>633</v>
      </c>
    </row>
    <row r="529" spans="1:9" ht="12.75">
      <c r="A529" s="5">
        <v>7021</v>
      </c>
      <c r="B529" s="5" t="s">
        <v>1541</v>
      </c>
      <c r="C529" s="5">
        <v>7</v>
      </c>
      <c r="D529" s="5" t="s">
        <v>11</v>
      </c>
      <c r="E529" s="5">
        <v>2</v>
      </c>
      <c r="F529" s="5" t="s">
        <v>336</v>
      </c>
      <c r="G529" s="5" t="s">
        <v>278</v>
      </c>
      <c r="H529" s="5">
        <v>7</v>
      </c>
      <c r="I529" s="5">
        <v>582</v>
      </c>
    </row>
    <row r="530" spans="1:9" ht="12.75">
      <c r="A530" s="5">
        <v>7027</v>
      </c>
      <c r="B530" s="5" t="s">
        <v>1542</v>
      </c>
      <c r="C530" s="5">
        <v>7</v>
      </c>
      <c r="D530" s="5" t="s">
        <v>11</v>
      </c>
      <c r="E530" s="5">
        <v>2</v>
      </c>
      <c r="F530" s="5" t="s">
        <v>336</v>
      </c>
      <c r="G530" s="5" t="s">
        <v>468</v>
      </c>
      <c r="H530" s="5">
        <v>6</v>
      </c>
      <c r="I530" s="5">
        <v>603</v>
      </c>
    </row>
    <row r="531" spans="1:9" ht="12.75">
      <c r="A531" s="5">
        <v>7033</v>
      </c>
      <c r="B531" s="5" t="s">
        <v>1543</v>
      </c>
      <c r="C531" s="5">
        <v>7</v>
      </c>
      <c r="D531" s="5" t="s">
        <v>11</v>
      </c>
      <c r="E531" s="5">
        <v>2</v>
      </c>
      <c r="F531" s="5" t="s">
        <v>336</v>
      </c>
      <c r="G531" s="5" t="s">
        <v>9</v>
      </c>
      <c r="H531" s="5">
        <v>4</v>
      </c>
      <c r="I531" s="5">
        <v>688</v>
      </c>
    </row>
    <row r="532" spans="1:9" ht="12.75">
      <c r="A532" s="5">
        <v>7039</v>
      </c>
      <c r="B532" s="5" t="s">
        <v>1544</v>
      </c>
      <c r="C532" s="5">
        <v>7</v>
      </c>
      <c r="D532" s="5" t="s">
        <v>11</v>
      </c>
      <c r="E532" s="5">
        <v>2</v>
      </c>
      <c r="F532" s="5" t="s">
        <v>336</v>
      </c>
      <c r="G532" s="5" t="s">
        <v>2</v>
      </c>
      <c r="H532" s="5">
        <v>8</v>
      </c>
      <c r="I532" s="5">
        <v>209</v>
      </c>
    </row>
    <row r="533" spans="1:9" ht="12.75">
      <c r="A533" s="5">
        <v>7045</v>
      </c>
      <c r="B533" s="5" t="s">
        <v>1545</v>
      </c>
      <c r="C533" s="5">
        <v>7</v>
      </c>
      <c r="D533" s="5" t="s">
        <v>11</v>
      </c>
      <c r="E533" s="5">
        <v>2</v>
      </c>
      <c r="F533" s="5" t="s">
        <v>336</v>
      </c>
      <c r="G533" s="5" t="s">
        <v>472</v>
      </c>
      <c r="H533" s="5">
        <v>9</v>
      </c>
      <c r="I533" s="5">
        <v>647</v>
      </c>
    </row>
    <row r="534" spans="1:9" ht="12.75">
      <c r="A534" s="5">
        <v>7051</v>
      </c>
      <c r="B534" s="5" t="s">
        <v>1546</v>
      </c>
      <c r="C534" s="5">
        <v>7</v>
      </c>
      <c r="D534" s="5" t="s">
        <v>11</v>
      </c>
      <c r="E534" s="5">
        <v>2</v>
      </c>
      <c r="F534" s="5" t="s">
        <v>336</v>
      </c>
      <c r="G534" s="5" t="s">
        <v>463</v>
      </c>
      <c r="H534" s="5">
        <v>11</v>
      </c>
      <c r="I534" s="5">
        <v>562</v>
      </c>
    </row>
    <row r="535" spans="1:9" ht="12.75">
      <c r="A535" s="5">
        <v>7057</v>
      </c>
      <c r="B535" s="5" t="s">
        <v>1547</v>
      </c>
      <c r="C535" s="5">
        <v>7</v>
      </c>
      <c r="D535" s="5" t="s">
        <v>11</v>
      </c>
      <c r="E535" s="5">
        <v>2</v>
      </c>
      <c r="F535" s="5" t="s">
        <v>336</v>
      </c>
      <c r="G535" s="5" t="s">
        <v>466</v>
      </c>
      <c r="H535" s="5">
        <v>10</v>
      </c>
      <c r="I535" s="5">
        <v>177</v>
      </c>
    </row>
    <row r="536" spans="1:9" ht="12.75">
      <c r="A536" s="5">
        <v>7063</v>
      </c>
      <c r="B536" s="5" t="s">
        <v>1548</v>
      </c>
      <c r="C536" s="5">
        <v>7</v>
      </c>
      <c r="D536" s="5" t="s">
        <v>11</v>
      </c>
      <c r="E536" s="5">
        <v>2</v>
      </c>
      <c r="F536" s="5" t="s">
        <v>336</v>
      </c>
      <c r="G536" s="5" t="s">
        <v>507</v>
      </c>
      <c r="H536" s="5">
        <v>5</v>
      </c>
      <c r="I536" s="5">
        <v>669</v>
      </c>
    </row>
    <row r="537" spans="1:9" ht="12.75">
      <c r="A537" s="5">
        <v>7069</v>
      </c>
      <c r="B537" s="5" t="s">
        <v>1549</v>
      </c>
      <c r="C537" s="5">
        <v>2</v>
      </c>
      <c r="D537" s="5" t="s">
        <v>10</v>
      </c>
      <c r="E537" s="5">
        <v>36</v>
      </c>
      <c r="F537" s="5" t="s">
        <v>1550</v>
      </c>
      <c r="G537" s="5" t="s">
        <v>124</v>
      </c>
      <c r="H537" s="5">
        <v>3</v>
      </c>
      <c r="I537" s="5">
        <v>574</v>
      </c>
    </row>
    <row r="538" spans="1:9" ht="12.75">
      <c r="A538" s="5">
        <v>7075</v>
      </c>
      <c r="B538" s="5" t="s">
        <v>1551</v>
      </c>
      <c r="C538" s="5">
        <v>7</v>
      </c>
      <c r="D538" s="5" t="s">
        <v>11</v>
      </c>
      <c r="E538" s="5">
        <v>2</v>
      </c>
      <c r="F538" s="5" t="s">
        <v>336</v>
      </c>
      <c r="G538" s="5" t="s">
        <v>328</v>
      </c>
      <c r="H538" s="5">
        <v>12</v>
      </c>
      <c r="I538" s="5">
        <v>438</v>
      </c>
    </row>
    <row r="539" spans="1:9" ht="12.75">
      <c r="A539" s="5">
        <v>7081</v>
      </c>
      <c r="B539" s="5" t="s">
        <v>1552</v>
      </c>
      <c r="C539" s="5">
        <v>2</v>
      </c>
      <c r="D539" s="5" t="s">
        <v>10</v>
      </c>
      <c r="E539" s="5">
        <v>6</v>
      </c>
      <c r="F539" s="5" t="s">
        <v>1065</v>
      </c>
      <c r="G539" s="5" t="s">
        <v>467</v>
      </c>
      <c r="H539" s="5">
        <v>5</v>
      </c>
      <c r="I539" s="5">
        <v>224</v>
      </c>
    </row>
    <row r="540" spans="1:9" ht="12.75">
      <c r="A540" s="5">
        <v>7085</v>
      </c>
      <c r="B540" s="5" t="s">
        <v>1553</v>
      </c>
      <c r="C540" s="5">
        <v>2</v>
      </c>
      <c r="D540" s="5" t="s">
        <v>10</v>
      </c>
      <c r="E540" s="5">
        <v>38</v>
      </c>
      <c r="F540" s="5" t="s">
        <v>1106</v>
      </c>
      <c r="G540" s="5" t="s">
        <v>462</v>
      </c>
      <c r="H540" s="5">
        <v>5</v>
      </c>
      <c r="I540" s="5">
        <v>371</v>
      </c>
    </row>
    <row r="541" spans="1:9" ht="12.75">
      <c r="A541" s="5">
        <v>7093</v>
      </c>
      <c r="B541" s="5" t="s">
        <v>1554</v>
      </c>
      <c r="C541" s="5">
        <v>2</v>
      </c>
      <c r="D541" s="5" t="s">
        <v>10</v>
      </c>
      <c r="E541" s="5">
        <v>22</v>
      </c>
      <c r="F541" s="5" t="s">
        <v>1068</v>
      </c>
      <c r="G541" s="5" t="s">
        <v>558</v>
      </c>
      <c r="H541" s="5">
        <v>14</v>
      </c>
      <c r="I541" s="5">
        <v>637</v>
      </c>
    </row>
    <row r="542" spans="1:9" ht="12.75">
      <c r="A542" s="5">
        <v>7097</v>
      </c>
      <c r="B542" s="5" t="s">
        <v>1555</v>
      </c>
      <c r="C542" s="5">
        <v>2</v>
      </c>
      <c r="D542" s="5" t="s">
        <v>10</v>
      </c>
      <c r="E542" s="5">
        <v>24</v>
      </c>
      <c r="F542" s="5" t="s">
        <v>1097</v>
      </c>
      <c r="G542" s="5" t="s">
        <v>473</v>
      </c>
      <c r="H542" s="5">
        <v>7</v>
      </c>
      <c r="I542" s="5">
        <v>310</v>
      </c>
    </row>
    <row r="543" spans="1:9" ht="12.75">
      <c r="A543" s="5">
        <v>7101</v>
      </c>
      <c r="B543" s="5" t="s">
        <v>1556</v>
      </c>
      <c r="C543" s="5">
        <v>7</v>
      </c>
      <c r="D543" s="5" t="s">
        <v>11</v>
      </c>
      <c r="E543" s="5">
        <v>2</v>
      </c>
      <c r="F543" s="5" t="s">
        <v>336</v>
      </c>
      <c r="G543" s="5" t="s">
        <v>125</v>
      </c>
      <c r="H543" s="5">
        <v>1</v>
      </c>
      <c r="I543" s="5">
        <v>143</v>
      </c>
    </row>
    <row r="544" spans="1:9" ht="12.75">
      <c r="A544" s="5">
        <v>7105</v>
      </c>
      <c r="B544" s="5" t="s">
        <v>1557</v>
      </c>
      <c r="C544" s="5">
        <v>2</v>
      </c>
      <c r="D544" s="5" t="s">
        <v>10</v>
      </c>
      <c r="E544" s="5">
        <v>191</v>
      </c>
      <c r="F544" s="5" t="s">
        <v>1042</v>
      </c>
      <c r="G544" s="5" t="s">
        <v>49</v>
      </c>
      <c r="H544" s="5">
        <v>1</v>
      </c>
      <c r="I544" s="5">
        <v>144</v>
      </c>
    </row>
    <row r="545" spans="1:9" ht="12.75">
      <c r="A545" s="5">
        <v>7124</v>
      </c>
      <c r="B545" s="5" t="s">
        <v>728</v>
      </c>
      <c r="C545" s="5">
        <v>9</v>
      </c>
      <c r="D545" s="5" t="s">
        <v>14</v>
      </c>
      <c r="E545" s="5">
        <v>178</v>
      </c>
      <c r="F545" s="5" t="s">
        <v>728</v>
      </c>
      <c r="G545" s="5" t="s">
        <v>738</v>
      </c>
      <c r="H545" s="5">
        <v>1</v>
      </c>
      <c r="I545" s="5">
        <v>143</v>
      </c>
    </row>
    <row r="546" spans="1:9" ht="12.75">
      <c r="A546" s="5">
        <v>7250</v>
      </c>
      <c r="B546" s="5" t="s">
        <v>661</v>
      </c>
      <c r="C546" s="5">
        <v>7</v>
      </c>
      <c r="D546" s="5" t="s">
        <v>11</v>
      </c>
      <c r="E546" s="5">
        <v>4</v>
      </c>
      <c r="F546" s="5" t="s">
        <v>661</v>
      </c>
      <c r="G546" s="5" t="s">
        <v>738</v>
      </c>
      <c r="H546" s="5">
        <v>1</v>
      </c>
      <c r="I546" s="5">
        <v>143</v>
      </c>
    </row>
    <row r="547" spans="1:9" ht="12.75">
      <c r="A547" s="5">
        <v>7269</v>
      </c>
      <c r="B547" s="5" t="s">
        <v>1558</v>
      </c>
      <c r="C547" s="5">
        <v>9</v>
      </c>
      <c r="D547" s="5" t="s">
        <v>14</v>
      </c>
      <c r="E547" s="5">
        <v>180</v>
      </c>
      <c r="F547" s="5" t="s">
        <v>1558</v>
      </c>
      <c r="G547" s="5" t="s">
        <v>738</v>
      </c>
      <c r="H547" s="5">
        <v>1</v>
      </c>
      <c r="I547" s="5">
        <v>143</v>
      </c>
    </row>
    <row r="548" spans="1:9" ht="12.75">
      <c r="A548" s="5">
        <v>7275</v>
      </c>
      <c r="B548" s="5" t="s">
        <v>1559</v>
      </c>
      <c r="C548" s="5">
        <v>6</v>
      </c>
      <c r="D548" s="5" t="s">
        <v>523</v>
      </c>
      <c r="E548" s="5">
        <v>190</v>
      </c>
      <c r="F548" s="5" t="s">
        <v>65</v>
      </c>
      <c r="G548" s="5" t="s">
        <v>738</v>
      </c>
      <c r="H548" s="5">
        <v>1</v>
      </c>
      <c r="I548" s="5">
        <v>143</v>
      </c>
    </row>
    <row r="549" spans="1:9" ht="12.75">
      <c r="A549" s="5">
        <v>7276</v>
      </c>
      <c r="B549" s="5" t="s">
        <v>1560</v>
      </c>
      <c r="C549" s="5">
        <v>6</v>
      </c>
      <c r="D549" s="5" t="s">
        <v>523</v>
      </c>
      <c r="E549" s="5">
        <v>149</v>
      </c>
      <c r="F549" s="5" t="s">
        <v>1087</v>
      </c>
      <c r="G549" s="5" t="s">
        <v>738</v>
      </c>
      <c r="H549" s="5">
        <v>1</v>
      </c>
      <c r="I549" s="5">
        <v>143</v>
      </c>
    </row>
    <row r="550" spans="1:9" ht="12.75">
      <c r="A550" s="5">
        <v>7486</v>
      </c>
      <c r="B550" s="5" t="s">
        <v>1561</v>
      </c>
      <c r="C550" s="5">
        <v>2</v>
      </c>
      <c r="D550" s="5" t="s">
        <v>10</v>
      </c>
      <c r="E550" s="5">
        <v>38</v>
      </c>
      <c r="F550" s="5" t="s">
        <v>1106</v>
      </c>
      <c r="G550" s="5" t="s">
        <v>668</v>
      </c>
      <c r="H550" s="5">
        <v>5</v>
      </c>
      <c r="I550" s="5">
        <v>251</v>
      </c>
    </row>
    <row r="551" spans="1:9" ht="12.75">
      <c r="A551" s="5">
        <v>7495</v>
      </c>
      <c r="B551" s="5" t="s">
        <v>1562</v>
      </c>
      <c r="C551" s="5">
        <v>2</v>
      </c>
      <c r="D551" s="5" t="s">
        <v>10</v>
      </c>
      <c r="E551" s="5">
        <v>191</v>
      </c>
      <c r="F551" s="5" t="s">
        <v>1042</v>
      </c>
      <c r="G551" s="5" t="s">
        <v>738</v>
      </c>
      <c r="H551" s="5">
        <v>1</v>
      </c>
      <c r="I551" s="5">
        <v>145</v>
      </c>
    </row>
    <row r="552" spans="1:9" ht="12.75">
      <c r="A552" s="5">
        <v>7516</v>
      </c>
      <c r="B552" s="5" t="s">
        <v>1563</v>
      </c>
      <c r="C552" s="5">
        <v>2</v>
      </c>
      <c r="D552" s="5" t="s">
        <v>10</v>
      </c>
      <c r="E552" s="5">
        <v>38</v>
      </c>
      <c r="F552" s="5" t="s">
        <v>1106</v>
      </c>
      <c r="G552" s="5" t="s">
        <v>462</v>
      </c>
      <c r="H552" s="5">
        <v>5</v>
      </c>
      <c r="I552" s="5">
        <v>371</v>
      </c>
    </row>
    <row r="553" spans="1:9" ht="12.75">
      <c r="A553" s="5">
        <v>7517</v>
      </c>
      <c r="B553" s="5" t="s">
        <v>1564</v>
      </c>
      <c r="C553" s="5">
        <v>2</v>
      </c>
      <c r="D553" s="5" t="s">
        <v>10</v>
      </c>
      <c r="E553" s="5">
        <v>30</v>
      </c>
      <c r="F553" s="5" t="s">
        <v>1072</v>
      </c>
      <c r="G553" s="5" t="s">
        <v>469</v>
      </c>
      <c r="H553" s="5">
        <v>6</v>
      </c>
      <c r="I553" s="5">
        <v>603</v>
      </c>
    </row>
    <row r="554" spans="1:9" ht="12.75">
      <c r="A554" s="5">
        <v>14313</v>
      </c>
      <c r="B554" s="5" t="s">
        <v>1565</v>
      </c>
      <c r="C554" s="5">
        <v>6</v>
      </c>
      <c r="D554" s="5" t="s">
        <v>523</v>
      </c>
      <c r="E554" s="5">
        <v>130</v>
      </c>
      <c r="F554" s="5" t="s">
        <v>1566</v>
      </c>
      <c r="G554" s="5" t="s">
        <v>280</v>
      </c>
      <c r="H554" s="5">
        <v>14</v>
      </c>
      <c r="I554" s="5">
        <v>621</v>
      </c>
    </row>
    <row r="555" spans="1:9" ht="12.75">
      <c r="A555" s="5">
        <v>16433</v>
      </c>
      <c r="B555" s="5" t="s">
        <v>1567</v>
      </c>
      <c r="C555" s="5">
        <v>2</v>
      </c>
      <c r="D555" s="5" t="s">
        <v>10</v>
      </c>
      <c r="E555" s="5">
        <v>31</v>
      </c>
      <c r="F555" s="5" t="s">
        <v>1075</v>
      </c>
      <c r="G555" s="5" t="s">
        <v>253</v>
      </c>
      <c r="H555" s="5">
        <v>6</v>
      </c>
      <c r="I555" s="5">
        <v>603</v>
      </c>
    </row>
    <row r="556" spans="1:9" ht="12.75">
      <c r="A556" s="5">
        <v>19752</v>
      </c>
      <c r="B556" s="5" t="s">
        <v>1568</v>
      </c>
      <c r="C556" s="5">
        <v>6</v>
      </c>
      <c r="D556" s="5" t="s">
        <v>523</v>
      </c>
      <c r="E556" s="5">
        <v>144</v>
      </c>
      <c r="F556" s="5" t="s">
        <v>1568</v>
      </c>
      <c r="G556" s="5" t="s">
        <v>227</v>
      </c>
      <c r="H556" s="5">
        <v>5</v>
      </c>
      <c r="I556" s="5">
        <v>387</v>
      </c>
    </row>
    <row r="557" spans="1:9" ht="12.75">
      <c r="A557" s="5">
        <v>21278</v>
      </c>
      <c r="B557" s="5" t="s">
        <v>1569</v>
      </c>
      <c r="C557" s="5">
        <v>7</v>
      </c>
      <c r="D557" s="5" t="s">
        <v>11</v>
      </c>
      <c r="E557" s="5">
        <v>194</v>
      </c>
      <c r="F557" s="5" t="s">
        <v>1109</v>
      </c>
      <c r="G557" s="5" t="s">
        <v>507</v>
      </c>
      <c r="H557" s="5">
        <v>5</v>
      </c>
      <c r="I557" s="5">
        <v>669</v>
      </c>
    </row>
    <row r="558" spans="1:9" ht="12.75">
      <c r="A558" s="5">
        <v>21279</v>
      </c>
      <c r="B558" s="5" t="s">
        <v>1570</v>
      </c>
      <c r="C558" s="5">
        <v>7</v>
      </c>
      <c r="D558" s="5" t="s">
        <v>11</v>
      </c>
      <c r="E558" s="5">
        <v>107</v>
      </c>
      <c r="F558" s="5" t="s">
        <v>1571</v>
      </c>
      <c r="G558" s="5" t="s">
        <v>507</v>
      </c>
      <c r="H558" s="5">
        <v>5</v>
      </c>
      <c r="I558" s="5">
        <v>669</v>
      </c>
    </row>
    <row r="559" spans="1:9" ht="12.75">
      <c r="A559" s="5">
        <v>26527</v>
      </c>
      <c r="B559" s="5" t="s">
        <v>1572</v>
      </c>
      <c r="C559" s="5">
        <v>6</v>
      </c>
      <c r="D559" s="5" t="s">
        <v>523</v>
      </c>
      <c r="E559" s="5">
        <v>186</v>
      </c>
      <c r="F559" s="5" t="s">
        <v>1573</v>
      </c>
      <c r="G559" s="5" t="s">
        <v>738</v>
      </c>
      <c r="H559" s="5">
        <v>1</v>
      </c>
      <c r="I559" s="5">
        <v>145</v>
      </c>
    </row>
    <row r="560" spans="1:9" ht="12.75">
      <c r="A560" s="5">
        <v>26748</v>
      </c>
      <c r="B560" s="5" t="s">
        <v>1574</v>
      </c>
      <c r="C560" s="5">
        <v>6</v>
      </c>
      <c r="D560" s="5" t="s">
        <v>523</v>
      </c>
      <c r="E560" s="5">
        <v>187</v>
      </c>
      <c r="F560" s="5" t="s">
        <v>1574</v>
      </c>
      <c r="G560" s="5" t="s">
        <v>738</v>
      </c>
      <c r="H560" s="5">
        <v>1</v>
      </c>
      <c r="I560" s="5">
        <v>145</v>
      </c>
    </row>
    <row r="561" spans="1:9" ht="12.75">
      <c r="A561" s="5">
        <v>26792</v>
      </c>
      <c r="B561" s="5" t="s">
        <v>1575</v>
      </c>
      <c r="C561" s="5">
        <v>6</v>
      </c>
      <c r="D561" s="5" t="s">
        <v>523</v>
      </c>
      <c r="E561" s="5">
        <v>188</v>
      </c>
      <c r="F561" s="5" t="s">
        <v>1575</v>
      </c>
      <c r="G561" s="5" t="s">
        <v>738</v>
      </c>
      <c r="H561" s="5">
        <v>1</v>
      </c>
      <c r="I561" s="5">
        <v>145</v>
      </c>
    </row>
    <row r="562" spans="1:9" ht="12.75">
      <c r="A562" s="5">
        <v>27672</v>
      </c>
      <c r="B562" s="5" t="s">
        <v>126</v>
      </c>
      <c r="C562" s="5">
        <v>6</v>
      </c>
      <c r="D562" s="5" t="s">
        <v>523</v>
      </c>
      <c r="E562" s="5">
        <v>181</v>
      </c>
      <c r="F562" s="5" t="s">
        <v>524</v>
      </c>
      <c r="G562" s="5" t="s">
        <v>738</v>
      </c>
      <c r="H562" s="5">
        <v>1</v>
      </c>
      <c r="I562" s="5">
        <v>145</v>
      </c>
    </row>
    <row r="563" spans="1:9" ht="12.75">
      <c r="A563" s="5">
        <v>27673</v>
      </c>
      <c r="B563" s="5" t="s">
        <v>127</v>
      </c>
      <c r="C563" s="5">
        <v>6</v>
      </c>
      <c r="D563" s="5" t="s">
        <v>523</v>
      </c>
      <c r="E563" s="5">
        <v>181</v>
      </c>
      <c r="F563" s="5" t="s">
        <v>524</v>
      </c>
      <c r="G563" s="5" t="s">
        <v>738</v>
      </c>
      <c r="H563" s="5">
        <v>1</v>
      </c>
      <c r="I563" s="5">
        <v>145</v>
      </c>
    </row>
    <row r="564" spans="1:9" ht="12.75">
      <c r="A564" s="5">
        <v>27674</v>
      </c>
      <c r="B564" s="5" t="s">
        <v>128</v>
      </c>
      <c r="C564" s="5">
        <v>6</v>
      </c>
      <c r="D564" s="5" t="s">
        <v>523</v>
      </c>
      <c r="E564" s="5">
        <v>181</v>
      </c>
      <c r="F564" s="5" t="s">
        <v>524</v>
      </c>
      <c r="G564" s="5" t="s">
        <v>738</v>
      </c>
      <c r="H564" s="5">
        <v>1</v>
      </c>
      <c r="I564" s="5">
        <v>145</v>
      </c>
    </row>
    <row r="565" spans="1:9" ht="12.75">
      <c r="A565" s="5">
        <v>27675</v>
      </c>
      <c r="B565" s="5" t="s">
        <v>129</v>
      </c>
      <c r="C565" s="5">
        <v>6</v>
      </c>
      <c r="D565" s="5" t="s">
        <v>523</v>
      </c>
      <c r="E565" s="5">
        <v>181</v>
      </c>
      <c r="F565" s="5" t="s">
        <v>524</v>
      </c>
      <c r="G565" s="5" t="s">
        <v>738</v>
      </c>
      <c r="H565" s="5">
        <v>1</v>
      </c>
      <c r="I565" s="5">
        <v>145</v>
      </c>
    </row>
    <row r="566" spans="1:9" ht="12.75">
      <c r="A566" s="5">
        <v>27676</v>
      </c>
      <c r="B566" s="5" t="s">
        <v>130</v>
      </c>
      <c r="C566" s="5">
        <v>6</v>
      </c>
      <c r="D566" s="5" t="s">
        <v>523</v>
      </c>
      <c r="E566" s="5">
        <v>181</v>
      </c>
      <c r="F566" s="5" t="s">
        <v>524</v>
      </c>
      <c r="G566" s="5" t="s">
        <v>738</v>
      </c>
      <c r="H566" s="5">
        <v>1</v>
      </c>
      <c r="I566" s="5">
        <v>145</v>
      </c>
    </row>
    <row r="567" spans="1:9" ht="12.75">
      <c r="A567" s="5">
        <v>27677</v>
      </c>
      <c r="B567" s="5" t="s">
        <v>131</v>
      </c>
      <c r="C567" s="5">
        <v>6</v>
      </c>
      <c r="D567" s="5" t="s">
        <v>523</v>
      </c>
      <c r="E567" s="5">
        <v>181</v>
      </c>
      <c r="F567" s="5" t="s">
        <v>524</v>
      </c>
      <c r="G567" s="5" t="s">
        <v>738</v>
      </c>
      <c r="H567" s="5">
        <v>1</v>
      </c>
      <c r="I567" s="5">
        <v>145</v>
      </c>
    </row>
    <row r="568" spans="1:9" ht="12.75">
      <c r="A568" s="5">
        <v>28038</v>
      </c>
      <c r="B568" s="5" t="s">
        <v>1576</v>
      </c>
      <c r="C568" s="5">
        <v>9</v>
      </c>
      <c r="D568" s="5" t="s">
        <v>14</v>
      </c>
      <c r="E568" s="5">
        <v>189</v>
      </c>
      <c r="F568" s="5" t="s">
        <v>50</v>
      </c>
      <c r="G568" s="5" t="s">
        <v>738</v>
      </c>
      <c r="H568" s="5">
        <v>1</v>
      </c>
      <c r="I568" s="5">
        <v>145</v>
      </c>
    </row>
    <row r="569" spans="1:9" ht="12.75">
      <c r="A569" s="5">
        <v>30843</v>
      </c>
      <c r="B569" s="5" t="s">
        <v>1577</v>
      </c>
      <c r="C569" s="5">
        <v>7</v>
      </c>
      <c r="D569" s="5" t="s">
        <v>11</v>
      </c>
      <c r="E569" s="5">
        <v>193</v>
      </c>
      <c r="F569" s="5" t="s">
        <v>66</v>
      </c>
      <c r="G569" s="5" t="s">
        <v>738</v>
      </c>
      <c r="H569" s="5">
        <v>1</v>
      </c>
      <c r="I569" s="5">
        <v>143</v>
      </c>
    </row>
    <row r="570" spans="1:9" ht="12.75">
      <c r="A570" s="5">
        <v>30844</v>
      </c>
      <c r="B570" s="5" t="s">
        <v>1578</v>
      </c>
      <c r="C570" s="5">
        <v>7</v>
      </c>
      <c r="D570" s="5" t="s">
        <v>11</v>
      </c>
      <c r="E570" s="5">
        <v>193</v>
      </c>
      <c r="F570" s="5" t="s">
        <v>66</v>
      </c>
      <c r="G570" s="5" t="s">
        <v>738</v>
      </c>
      <c r="H570" s="5">
        <v>1</v>
      </c>
      <c r="I570" s="5">
        <v>143</v>
      </c>
    </row>
    <row r="571" spans="1:9" ht="12.75">
      <c r="A571" s="5">
        <v>30845</v>
      </c>
      <c r="B571" s="5" t="s">
        <v>1579</v>
      </c>
      <c r="C571" s="5">
        <v>7</v>
      </c>
      <c r="D571" s="5" t="s">
        <v>11</v>
      </c>
      <c r="E571" s="5">
        <v>193</v>
      </c>
      <c r="F571" s="5" t="s">
        <v>66</v>
      </c>
      <c r="G571" s="5" t="s">
        <v>738</v>
      </c>
      <c r="H571" s="5">
        <v>1</v>
      </c>
      <c r="I571" s="5">
        <v>143</v>
      </c>
    </row>
    <row r="572" spans="1:9" ht="12.75">
      <c r="A572" s="5">
        <v>30846</v>
      </c>
      <c r="B572" s="5" t="s">
        <v>1580</v>
      </c>
      <c r="C572" s="5">
        <v>7</v>
      </c>
      <c r="D572" s="5" t="s">
        <v>11</v>
      </c>
      <c r="E572" s="5">
        <v>193</v>
      </c>
      <c r="F572" s="5" t="s">
        <v>66</v>
      </c>
      <c r="G572" s="5" t="s">
        <v>738</v>
      </c>
      <c r="H572" s="5">
        <v>1</v>
      </c>
      <c r="I572" s="5">
        <v>143</v>
      </c>
    </row>
    <row r="573" spans="1:9" ht="12.75">
      <c r="A573" s="5">
        <v>30847</v>
      </c>
      <c r="B573" s="5" t="s">
        <v>1581</v>
      </c>
      <c r="C573" s="5">
        <v>7</v>
      </c>
      <c r="D573" s="5" t="s">
        <v>11</v>
      </c>
      <c r="E573" s="5">
        <v>193</v>
      </c>
      <c r="F573" s="5" t="s">
        <v>66</v>
      </c>
      <c r="G573" s="5" t="s">
        <v>738</v>
      </c>
      <c r="H573" s="5">
        <v>1</v>
      </c>
      <c r="I573" s="5">
        <v>143</v>
      </c>
    </row>
    <row r="574" spans="1:9" ht="12.75">
      <c r="A574" s="5">
        <v>30848</v>
      </c>
      <c r="B574" s="5" t="s">
        <v>1582</v>
      </c>
      <c r="C574" s="5">
        <v>7</v>
      </c>
      <c r="D574" s="5" t="s">
        <v>11</v>
      </c>
      <c r="E574" s="5">
        <v>193</v>
      </c>
      <c r="F574" s="5" t="s">
        <v>66</v>
      </c>
      <c r="G574" s="5" t="s">
        <v>738</v>
      </c>
      <c r="H574" s="5">
        <v>1</v>
      </c>
      <c r="I574" s="5">
        <v>143</v>
      </c>
    </row>
    <row r="575" spans="1:9" ht="12.75">
      <c r="A575" s="5">
        <v>30849</v>
      </c>
      <c r="B575" s="5" t="s">
        <v>1583</v>
      </c>
      <c r="C575" s="5">
        <v>7</v>
      </c>
      <c r="D575" s="5" t="s">
        <v>11</v>
      </c>
      <c r="E575" s="5">
        <v>193</v>
      </c>
      <c r="F575" s="5" t="s">
        <v>66</v>
      </c>
      <c r="G575" s="5" t="s">
        <v>738</v>
      </c>
      <c r="H575" s="5">
        <v>1</v>
      </c>
      <c r="I575" s="5">
        <v>143</v>
      </c>
    </row>
    <row r="576" spans="1:9" ht="12.75">
      <c r="A576" s="5">
        <v>30850</v>
      </c>
      <c r="B576" s="5" t="s">
        <v>1584</v>
      </c>
      <c r="C576" s="5">
        <v>7</v>
      </c>
      <c r="D576" s="5" t="s">
        <v>11</v>
      </c>
      <c r="E576" s="5">
        <v>193</v>
      </c>
      <c r="F576" s="5" t="s">
        <v>66</v>
      </c>
      <c r="G576" s="5" t="s">
        <v>738</v>
      </c>
      <c r="H576" s="5">
        <v>1</v>
      </c>
      <c r="I576" s="5">
        <v>143</v>
      </c>
    </row>
    <row r="577" spans="1:9" ht="12.75">
      <c r="A577" s="5">
        <v>30851</v>
      </c>
      <c r="B577" s="5" t="s">
        <v>1585</v>
      </c>
      <c r="C577" s="5">
        <v>7</v>
      </c>
      <c r="D577" s="5" t="s">
        <v>11</v>
      </c>
      <c r="E577" s="5">
        <v>193</v>
      </c>
      <c r="F577" s="5" t="s">
        <v>66</v>
      </c>
      <c r="G577" s="5" t="s">
        <v>738</v>
      </c>
      <c r="H577" s="5">
        <v>1</v>
      </c>
      <c r="I577" s="5">
        <v>143</v>
      </c>
    </row>
    <row r="578" spans="1:9" ht="12.75">
      <c r="A578" s="5">
        <v>30852</v>
      </c>
      <c r="B578" s="5" t="s">
        <v>1586</v>
      </c>
      <c r="C578" s="5">
        <v>7</v>
      </c>
      <c r="D578" s="5" t="s">
        <v>11</v>
      </c>
      <c r="E578" s="5">
        <v>193</v>
      </c>
      <c r="F578" s="5" t="s">
        <v>66</v>
      </c>
      <c r="G578" s="5" t="s">
        <v>738</v>
      </c>
      <c r="H578" s="5">
        <v>1</v>
      </c>
      <c r="I578" s="5">
        <v>143</v>
      </c>
    </row>
    <row r="579" spans="1:9" ht="12.75">
      <c r="A579" s="5">
        <v>30853</v>
      </c>
      <c r="B579" s="5" t="s">
        <v>1587</v>
      </c>
      <c r="C579" s="5">
        <v>7</v>
      </c>
      <c r="D579" s="5" t="s">
        <v>11</v>
      </c>
      <c r="E579" s="5">
        <v>193</v>
      </c>
      <c r="F579" s="5" t="s">
        <v>66</v>
      </c>
      <c r="G579" s="5" t="s">
        <v>738</v>
      </c>
      <c r="H579" s="5">
        <v>1</v>
      </c>
      <c r="I579" s="5">
        <v>143</v>
      </c>
    </row>
    <row r="580" spans="1:9" ht="12.75">
      <c r="A580" s="5">
        <v>30854</v>
      </c>
      <c r="B580" s="5" t="s">
        <v>1588</v>
      </c>
      <c r="C580" s="5">
        <v>7</v>
      </c>
      <c r="D580" s="5" t="s">
        <v>11</v>
      </c>
      <c r="E580" s="5">
        <v>193</v>
      </c>
      <c r="F580" s="5" t="s">
        <v>66</v>
      </c>
      <c r="G580" s="5" t="s">
        <v>738</v>
      </c>
      <c r="H580" s="5">
        <v>1</v>
      </c>
      <c r="I580" s="5">
        <v>143</v>
      </c>
    </row>
    <row r="581" spans="1:9" ht="12.75">
      <c r="A581" s="5">
        <v>30855</v>
      </c>
      <c r="B581" s="5" t="s">
        <v>1589</v>
      </c>
      <c r="C581" s="5">
        <v>7</v>
      </c>
      <c r="D581" s="5" t="s">
        <v>11</v>
      </c>
      <c r="E581" s="5">
        <v>193</v>
      </c>
      <c r="F581" s="5" t="s">
        <v>66</v>
      </c>
      <c r="G581" s="5" t="s">
        <v>738</v>
      </c>
      <c r="H581" s="5">
        <v>1</v>
      </c>
      <c r="I581" s="5">
        <v>143</v>
      </c>
    </row>
    <row r="582" spans="1:9" ht="12.75">
      <c r="A582" s="5">
        <v>30856</v>
      </c>
      <c r="B582" s="5" t="s">
        <v>1590</v>
      </c>
      <c r="C582" s="5">
        <v>7</v>
      </c>
      <c r="D582" s="5" t="s">
        <v>11</v>
      </c>
      <c r="E582" s="5">
        <v>193</v>
      </c>
      <c r="F582" s="5" t="s">
        <v>66</v>
      </c>
      <c r="G582" s="5" t="s">
        <v>738</v>
      </c>
      <c r="H582" s="5">
        <v>1</v>
      </c>
      <c r="I582" s="5">
        <v>143</v>
      </c>
    </row>
    <row r="583" spans="1:9" ht="12.75">
      <c r="A583" s="5">
        <v>30857</v>
      </c>
      <c r="B583" s="5" t="s">
        <v>1591</v>
      </c>
      <c r="C583" s="5">
        <v>7</v>
      </c>
      <c r="D583" s="5" t="s">
        <v>11</v>
      </c>
      <c r="E583" s="5">
        <v>193</v>
      </c>
      <c r="F583" s="5" t="s">
        <v>66</v>
      </c>
      <c r="G583" s="5" t="s">
        <v>738</v>
      </c>
      <c r="H583" s="5">
        <v>1</v>
      </c>
      <c r="I583" s="5">
        <v>143</v>
      </c>
    </row>
    <row r="584" spans="1:9" ht="12.75">
      <c r="A584" s="5">
        <v>30858</v>
      </c>
      <c r="B584" s="5" t="s">
        <v>1592</v>
      </c>
      <c r="C584" s="5">
        <v>7</v>
      </c>
      <c r="D584" s="5" t="s">
        <v>11</v>
      </c>
      <c r="E584" s="5">
        <v>193</v>
      </c>
      <c r="F584" s="5" t="s">
        <v>66</v>
      </c>
      <c r="G584" s="5" t="s">
        <v>738</v>
      </c>
      <c r="H584" s="5">
        <v>1</v>
      </c>
      <c r="I584" s="5">
        <v>143</v>
      </c>
    </row>
    <row r="585" spans="1:9" ht="12.75">
      <c r="A585" s="5">
        <v>30859</v>
      </c>
      <c r="B585" s="5" t="s">
        <v>1593</v>
      </c>
      <c r="C585" s="5">
        <v>7</v>
      </c>
      <c r="D585" s="5" t="s">
        <v>11</v>
      </c>
      <c r="E585" s="5">
        <v>193</v>
      </c>
      <c r="F585" s="5" t="s">
        <v>66</v>
      </c>
      <c r="G585" s="5" t="s">
        <v>738</v>
      </c>
      <c r="H585" s="5">
        <v>1</v>
      </c>
      <c r="I585" s="5">
        <v>143</v>
      </c>
    </row>
    <row r="586" spans="1:9" ht="12.75">
      <c r="A586" s="5">
        <v>30860</v>
      </c>
      <c r="B586" s="5" t="s">
        <v>1594</v>
      </c>
      <c r="C586" s="5">
        <v>7</v>
      </c>
      <c r="D586" s="5" t="s">
        <v>11</v>
      </c>
      <c r="E586" s="5">
        <v>193</v>
      </c>
      <c r="F586" s="5" t="s">
        <v>66</v>
      </c>
      <c r="G586" s="5" t="s">
        <v>738</v>
      </c>
      <c r="H586" s="5">
        <v>1</v>
      </c>
      <c r="I586" s="5">
        <v>143</v>
      </c>
    </row>
    <row r="587" spans="1:9" ht="12.75">
      <c r="A587" s="5">
        <v>30861</v>
      </c>
      <c r="B587" s="5" t="s">
        <v>1595</v>
      </c>
      <c r="C587" s="5">
        <v>7</v>
      </c>
      <c r="D587" s="5" t="s">
        <v>11</v>
      </c>
      <c r="E587" s="5">
        <v>193</v>
      </c>
      <c r="F587" s="5" t="s">
        <v>66</v>
      </c>
      <c r="G587" s="5" t="s">
        <v>738</v>
      </c>
      <c r="H587" s="5">
        <v>1</v>
      </c>
      <c r="I587" s="5">
        <v>143</v>
      </c>
    </row>
    <row r="588" spans="1:9" ht="12.75">
      <c r="A588" s="5">
        <v>30862</v>
      </c>
      <c r="B588" s="5" t="s">
        <v>1596</v>
      </c>
      <c r="C588" s="5">
        <v>7</v>
      </c>
      <c r="D588" s="5" t="s">
        <v>11</v>
      </c>
      <c r="E588" s="5">
        <v>193</v>
      </c>
      <c r="F588" s="5" t="s">
        <v>66</v>
      </c>
      <c r="G588" s="5" t="s">
        <v>738</v>
      </c>
      <c r="H588" s="5">
        <v>1</v>
      </c>
      <c r="I588" s="5">
        <v>143</v>
      </c>
    </row>
    <row r="589" spans="1:9" ht="12.75">
      <c r="A589" s="5">
        <v>30863</v>
      </c>
      <c r="B589" s="5" t="s">
        <v>1597</v>
      </c>
      <c r="C589" s="5">
        <v>7</v>
      </c>
      <c r="D589" s="5" t="s">
        <v>11</v>
      </c>
      <c r="E589" s="5">
        <v>193</v>
      </c>
      <c r="F589" s="5" t="s">
        <v>66</v>
      </c>
      <c r="G589" s="5" t="s">
        <v>738</v>
      </c>
      <c r="H589" s="5">
        <v>1</v>
      </c>
      <c r="I589" s="5">
        <v>143</v>
      </c>
    </row>
    <row r="590" spans="1:9" ht="12.75">
      <c r="A590" s="5">
        <v>30864</v>
      </c>
      <c r="B590" s="5" t="s">
        <v>51</v>
      </c>
      <c r="C590" s="5">
        <v>7</v>
      </c>
      <c r="D590" s="5" t="s">
        <v>11</v>
      </c>
      <c r="E590" s="5">
        <v>193</v>
      </c>
      <c r="F590" s="5" t="s">
        <v>66</v>
      </c>
      <c r="G590" s="5" t="s">
        <v>738</v>
      </c>
      <c r="H590" s="5">
        <v>1</v>
      </c>
      <c r="I590" s="5">
        <v>143</v>
      </c>
    </row>
    <row r="591" spans="1:9" ht="12.75">
      <c r="A591" s="5">
        <v>30865</v>
      </c>
      <c r="B591" s="5" t="s">
        <v>1598</v>
      </c>
      <c r="C591" s="5">
        <v>7</v>
      </c>
      <c r="D591" s="5" t="s">
        <v>11</v>
      </c>
      <c r="E591" s="5">
        <v>193</v>
      </c>
      <c r="F591" s="5" t="s">
        <v>66</v>
      </c>
      <c r="G591" s="5" t="s">
        <v>738</v>
      </c>
      <c r="H591" s="5">
        <v>1</v>
      </c>
      <c r="I591" s="5">
        <v>143</v>
      </c>
    </row>
    <row r="592" spans="1:9" ht="12.75">
      <c r="A592" s="5">
        <v>30866</v>
      </c>
      <c r="B592" s="5" t="s">
        <v>1599</v>
      </c>
      <c r="C592" s="5">
        <v>7</v>
      </c>
      <c r="D592" s="5" t="s">
        <v>11</v>
      </c>
      <c r="E592" s="5">
        <v>193</v>
      </c>
      <c r="F592" s="5" t="s">
        <v>66</v>
      </c>
      <c r="G592" s="5" t="s">
        <v>738</v>
      </c>
      <c r="H592" s="5">
        <v>1</v>
      </c>
      <c r="I592" s="5">
        <v>143</v>
      </c>
    </row>
    <row r="593" spans="1:9" ht="12.75">
      <c r="A593" s="5">
        <v>30867</v>
      </c>
      <c r="B593" s="5" t="s">
        <v>1600</v>
      </c>
      <c r="C593" s="5">
        <v>7</v>
      </c>
      <c r="D593" s="5" t="s">
        <v>11</v>
      </c>
      <c r="E593" s="5">
        <v>193</v>
      </c>
      <c r="F593" s="5" t="s">
        <v>66</v>
      </c>
      <c r="G593" s="5" t="s">
        <v>738</v>
      </c>
      <c r="H593" s="5">
        <v>1</v>
      </c>
      <c r="I593" s="5">
        <v>143</v>
      </c>
    </row>
    <row r="594" spans="1:9" ht="12.75">
      <c r="A594" s="5">
        <v>30868</v>
      </c>
      <c r="B594" s="5" t="s">
        <v>1601</v>
      </c>
      <c r="C594" s="5">
        <v>7</v>
      </c>
      <c r="D594" s="5" t="s">
        <v>11</v>
      </c>
      <c r="E594" s="5">
        <v>193</v>
      </c>
      <c r="F594" s="5" t="s">
        <v>66</v>
      </c>
      <c r="G594" s="5" t="s">
        <v>738</v>
      </c>
      <c r="H594" s="5">
        <v>1</v>
      </c>
      <c r="I594" s="5">
        <v>143</v>
      </c>
    </row>
    <row r="595" spans="1:9" ht="12.75">
      <c r="A595" s="5">
        <v>30869</v>
      </c>
      <c r="B595" s="5" t="s">
        <v>1602</v>
      </c>
      <c r="C595" s="5">
        <v>7</v>
      </c>
      <c r="D595" s="5" t="s">
        <v>11</v>
      </c>
      <c r="E595" s="5">
        <v>193</v>
      </c>
      <c r="F595" s="5" t="s">
        <v>66</v>
      </c>
      <c r="G595" s="5" t="s">
        <v>738</v>
      </c>
      <c r="H595" s="5">
        <v>1</v>
      </c>
      <c r="I595" s="5">
        <v>143</v>
      </c>
    </row>
    <row r="596" spans="1:9" ht="12.75">
      <c r="A596" s="5">
        <v>32535</v>
      </c>
      <c r="B596" s="5" t="s">
        <v>1603</v>
      </c>
      <c r="C596" s="5">
        <v>2</v>
      </c>
      <c r="D596" s="5" t="s">
        <v>10</v>
      </c>
      <c r="E596" s="5">
        <v>26</v>
      </c>
      <c r="F596" s="5" t="s">
        <v>1099</v>
      </c>
      <c r="G596" s="5" t="s">
        <v>132</v>
      </c>
      <c r="H596" s="5">
        <v>9</v>
      </c>
      <c r="I596" s="5">
        <v>151</v>
      </c>
    </row>
    <row r="597" spans="1:9" ht="12.75">
      <c r="A597" s="5">
        <v>32538</v>
      </c>
      <c r="B597" s="5" t="s">
        <v>1604</v>
      </c>
      <c r="C597" s="5">
        <v>2</v>
      </c>
      <c r="D597" s="5" t="s">
        <v>10</v>
      </c>
      <c r="E597" s="5">
        <v>26</v>
      </c>
      <c r="F597" s="5" t="s">
        <v>1099</v>
      </c>
      <c r="G597" s="5" t="s">
        <v>133</v>
      </c>
      <c r="H597" s="5">
        <v>9</v>
      </c>
      <c r="I597" s="5">
        <v>167</v>
      </c>
    </row>
    <row r="598" spans="1:9" ht="12.75">
      <c r="A598" s="5">
        <v>32539</v>
      </c>
      <c r="B598" s="5" t="s">
        <v>1605</v>
      </c>
      <c r="C598" s="5">
        <v>2</v>
      </c>
      <c r="D598" s="5" t="s">
        <v>10</v>
      </c>
      <c r="E598" s="5">
        <v>26</v>
      </c>
      <c r="F598" s="5" t="s">
        <v>1099</v>
      </c>
      <c r="G598" s="5" t="s">
        <v>134</v>
      </c>
      <c r="H598" s="5">
        <v>9</v>
      </c>
      <c r="I598" s="5">
        <v>186</v>
      </c>
    </row>
    <row r="599" spans="1:9" ht="12.75">
      <c r="A599" s="5">
        <v>32540</v>
      </c>
      <c r="B599" s="5" t="s">
        <v>1606</v>
      </c>
      <c r="C599" s="5">
        <v>2</v>
      </c>
      <c r="D599" s="5" t="s">
        <v>10</v>
      </c>
      <c r="E599" s="5">
        <v>26</v>
      </c>
      <c r="F599" s="5" t="s">
        <v>1099</v>
      </c>
      <c r="G599" s="5" t="s">
        <v>135</v>
      </c>
      <c r="H599" s="5">
        <v>9</v>
      </c>
      <c r="I599" s="5">
        <v>195</v>
      </c>
    </row>
    <row r="600" spans="1:9" ht="12.75">
      <c r="A600" s="5">
        <v>32541</v>
      </c>
      <c r="B600" s="5" t="s">
        <v>1607</v>
      </c>
      <c r="C600" s="5">
        <v>2</v>
      </c>
      <c r="D600" s="5" t="s">
        <v>10</v>
      </c>
      <c r="E600" s="5">
        <v>26</v>
      </c>
      <c r="F600" s="5" t="s">
        <v>1099</v>
      </c>
      <c r="G600" s="5" t="s">
        <v>136</v>
      </c>
      <c r="H600" s="5">
        <v>9</v>
      </c>
      <c r="I600" s="5">
        <v>197</v>
      </c>
    </row>
    <row r="601" spans="1:9" ht="12.75">
      <c r="A601" s="5">
        <v>32543</v>
      </c>
      <c r="B601" s="5" t="s">
        <v>1608</v>
      </c>
      <c r="C601" s="5">
        <v>2</v>
      </c>
      <c r="D601" s="5" t="s">
        <v>10</v>
      </c>
      <c r="E601" s="5">
        <v>26</v>
      </c>
      <c r="F601" s="5" t="s">
        <v>1099</v>
      </c>
      <c r="G601" s="5" t="s">
        <v>137</v>
      </c>
      <c r="H601" s="5">
        <v>9</v>
      </c>
      <c r="I601" s="5">
        <v>261</v>
      </c>
    </row>
    <row r="602" spans="1:9" ht="12.75">
      <c r="A602" s="5">
        <v>32544</v>
      </c>
      <c r="B602" s="5" t="s">
        <v>1609</v>
      </c>
      <c r="C602" s="5">
        <v>2</v>
      </c>
      <c r="D602" s="5" t="s">
        <v>10</v>
      </c>
      <c r="E602" s="5">
        <v>26</v>
      </c>
      <c r="F602" s="5" t="s">
        <v>1099</v>
      </c>
      <c r="G602" s="5" t="s">
        <v>138</v>
      </c>
      <c r="H602" s="5">
        <v>9</v>
      </c>
      <c r="I602" s="5">
        <v>262</v>
      </c>
    </row>
    <row r="603" spans="1:9" ht="12.75">
      <c r="A603" s="5">
        <v>32546</v>
      </c>
      <c r="B603" s="5" t="s">
        <v>1610</v>
      </c>
      <c r="C603" s="5">
        <v>2</v>
      </c>
      <c r="D603" s="5" t="s">
        <v>10</v>
      </c>
      <c r="E603" s="5">
        <v>26</v>
      </c>
      <c r="F603" s="5" t="s">
        <v>1099</v>
      </c>
      <c r="G603" s="5" t="s">
        <v>139</v>
      </c>
      <c r="H603" s="5">
        <v>9</v>
      </c>
      <c r="I603" s="5">
        <v>323</v>
      </c>
    </row>
    <row r="604" spans="1:9" ht="12.75">
      <c r="A604" s="5">
        <v>32549</v>
      </c>
      <c r="B604" s="5" t="s">
        <v>1611</v>
      </c>
      <c r="C604" s="5">
        <v>2</v>
      </c>
      <c r="D604" s="5" t="s">
        <v>10</v>
      </c>
      <c r="E604" s="5">
        <v>26</v>
      </c>
      <c r="F604" s="5" t="s">
        <v>1099</v>
      </c>
      <c r="G604" s="5" t="s">
        <v>140</v>
      </c>
      <c r="H604" s="5">
        <v>9</v>
      </c>
      <c r="I604" s="5">
        <v>355</v>
      </c>
    </row>
    <row r="605" spans="1:9" ht="12.75">
      <c r="A605" s="5">
        <v>32551</v>
      </c>
      <c r="B605" s="5" t="s">
        <v>1612</v>
      </c>
      <c r="C605" s="5">
        <v>2</v>
      </c>
      <c r="D605" s="5" t="s">
        <v>10</v>
      </c>
      <c r="E605" s="5">
        <v>26</v>
      </c>
      <c r="F605" s="5" t="s">
        <v>1099</v>
      </c>
      <c r="G605" s="5" t="s">
        <v>141</v>
      </c>
      <c r="H605" s="5">
        <v>9</v>
      </c>
      <c r="I605" s="5">
        <v>393</v>
      </c>
    </row>
    <row r="606" spans="1:9" ht="12.75">
      <c r="A606" s="5">
        <v>32552</v>
      </c>
      <c r="B606" s="5" t="s">
        <v>1613</v>
      </c>
      <c r="C606" s="5">
        <v>2</v>
      </c>
      <c r="D606" s="5" t="s">
        <v>10</v>
      </c>
      <c r="E606" s="5">
        <v>26</v>
      </c>
      <c r="F606" s="5" t="s">
        <v>1099</v>
      </c>
      <c r="G606" s="5" t="s">
        <v>142</v>
      </c>
      <c r="H606" s="5">
        <v>9</v>
      </c>
      <c r="I606" s="5">
        <v>429</v>
      </c>
    </row>
    <row r="607" spans="1:9" ht="12.75">
      <c r="A607" s="5">
        <v>32553</v>
      </c>
      <c r="B607" s="5" t="s">
        <v>1614</v>
      </c>
      <c r="C607" s="5">
        <v>2</v>
      </c>
      <c r="D607" s="5" t="s">
        <v>10</v>
      </c>
      <c r="E607" s="5">
        <v>26</v>
      </c>
      <c r="F607" s="5" t="s">
        <v>1099</v>
      </c>
      <c r="G607" s="5" t="s">
        <v>143</v>
      </c>
      <c r="H607" s="5">
        <v>9</v>
      </c>
      <c r="I607" s="5">
        <v>430</v>
      </c>
    </row>
    <row r="608" spans="1:9" ht="12.75">
      <c r="A608" s="5">
        <v>32554</v>
      </c>
      <c r="B608" s="5" t="s">
        <v>1615</v>
      </c>
      <c r="C608" s="5">
        <v>2</v>
      </c>
      <c r="D608" s="5" t="s">
        <v>10</v>
      </c>
      <c r="E608" s="5">
        <v>26</v>
      </c>
      <c r="F608" s="5" t="s">
        <v>1099</v>
      </c>
      <c r="G608" s="5" t="s">
        <v>144</v>
      </c>
      <c r="H608" s="5">
        <v>9</v>
      </c>
      <c r="I608" s="5">
        <v>439</v>
      </c>
    </row>
    <row r="609" spans="1:9" ht="12.75">
      <c r="A609" s="5">
        <v>32555</v>
      </c>
      <c r="B609" s="5" t="s">
        <v>1616</v>
      </c>
      <c r="C609" s="5">
        <v>2</v>
      </c>
      <c r="D609" s="5" t="s">
        <v>10</v>
      </c>
      <c r="E609" s="5">
        <v>26</v>
      </c>
      <c r="F609" s="5" t="s">
        <v>1099</v>
      </c>
      <c r="G609" s="5" t="s">
        <v>145</v>
      </c>
      <c r="H609" s="5">
        <v>9</v>
      </c>
      <c r="I609" s="5">
        <v>443</v>
      </c>
    </row>
    <row r="610" spans="1:9" ht="12.75">
      <c r="A610" s="5">
        <v>32557</v>
      </c>
      <c r="B610" s="5" t="s">
        <v>1617</v>
      </c>
      <c r="C610" s="5">
        <v>2</v>
      </c>
      <c r="D610" s="5" t="s">
        <v>10</v>
      </c>
      <c r="E610" s="5">
        <v>26</v>
      </c>
      <c r="F610" s="5" t="s">
        <v>1099</v>
      </c>
      <c r="G610" s="5" t="s">
        <v>146</v>
      </c>
      <c r="H610" s="5">
        <v>9</v>
      </c>
      <c r="I610" s="5">
        <v>447</v>
      </c>
    </row>
    <row r="611" spans="1:9" ht="12.75">
      <c r="A611" s="5">
        <v>32558</v>
      </c>
      <c r="B611" s="5" t="s">
        <v>1618</v>
      </c>
      <c r="C611" s="5">
        <v>2</v>
      </c>
      <c r="D611" s="5" t="s">
        <v>10</v>
      </c>
      <c r="E611" s="5">
        <v>26</v>
      </c>
      <c r="F611" s="5" t="s">
        <v>1099</v>
      </c>
      <c r="G611" s="5" t="s">
        <v>147</v>
      </c>
      <c r="H611" s="5">
        <v>9</v>
      </c>
      <c r="I611" s="5">
        <v>452</v>
      </c>
    </row>
    <row r="612" spans="1:9" ht="12.75">
      <c r="A612" s="5">
        <v>32559</v>
      </c>
      <c r="B612" s="5" t="s">
        <v>1619</v>
      </c>
      <c r="C612" s="5">
        <v>2</v>
      </c>
      <c r="D612" s="5" t="s">
        <v>10</v>
      </c>
      <c r="E612" s="5">
        <v>26</v>
      </c>
      <c r="F612" s="5" t="s">
        <v>1099</v>
      </c>
      <c r="G612" s="5" t="s">
        <v>148</v>
      </c>
      <c r="H612" s="5">
        <v>9</v>
      </c>
      <c r="I612" s="5">
        <v>475</v>
      </c>
    </row>
    <row r="613" spans="1:9" ht="12.75">
      <c r="A613" s="5">
        <v>32560</v>
      </c>
      <c r="B613" s="5" t="s">
        <v>1620</v>
      </c>
      <c r="C613" s="5">
        <v>2</v>
      </c>
      <c r="D613" s="5" t="s">
        <v>10</v>
      </c>
      <c r="E613" s="5">
        <v>26</v>
      </c>
      <c r="F613" s="5" t="s">
        <v>1099</v>
      </c>
      <c r="G613" s="5" t="s">
        <v>654</v>
      </c>
      <c r="H613" s="5">
        <v>9</v>
      </c>
      <c r="I613" s="5">
        <v>476</v>
      </c>
    </row>
    <row r="614" spans="1:9" ht="12.75">
      <c r="A614" s="5">
        <v>32561</v>
      </c>
      <c r="B614" s="5" t="s">
        <v>1621</v>
      </c>
      <c r="C614" s="5">
        <v>2</v>
      </c>
      <c r="D614" s="5" t="s">
        <v>10</v>
      </c>
      <c r="E614" s="5">
        <v>4</v>
      </c>
      <c r="F614" s="5" t="s">
        <v>1437</v>
      </c>
      <c r="G614" s="5" t="s">
        <v>149</v>
      </c>
      <c r="H614" s="5">
        <v>10</v>
      </c>
      <c r="I614" s="5">
        <v>481</v>
      </c>
    </row>
    <row r="615" spans="1:9" ht="12.75">
      <c r="A615" s="5">
        <v>32563</v>
      </c>
      <c r="B615" s="5" t="s">
        <v>1622</v>
      </c>
      <c r="C615" s="5">
        <v>2</v>
      </c>
      <c r="D615" s="5" t="s">
        <v>10</v>
      </c>
      <c r="E615" s="5">
        <v>26</v>
      </c>
      <c r="F615" s="5" t="s">
        <v>1099</v>
      </c>
      <c r="G615" s="5" t="s">
        <v>150</v>
      </c>
      <c r="H615" s="5">
        <v>9</v>
      </c>
      <c r="I615" s="5">
        <v>499</v>
      </c>
    </row>
    <row r="616" spans="1:9" ht="12.75">
      <c r="A616" s="5">
        <v>32565</v>
      </c>
      <c r="B616" s="5" t="s">
        <v>1623</v>
      </c>
      <c r="C616" s="5">
        <v>2</v>
      </c>
      <c r="D616" s="5" t="s">
        <v>10</v>
      </c>
      <c r="E616" s="5">
        <v>26</v>
      </c>
      <c r="F616" s="5" t="s">
        <v>1099</v>
      </c>
      <c r="G616" s="5" t="s">
        <v>151</v>
      </c>
      <c r="H616" s="5">
        <v>9</v>
      </c>
      <c r="I616" s="5">
        <v>517</v>
      </c>
    </row>
    <row r="617" spans="1:9" ht="12.75">
      <c r="A617" s="5">
        <v>32566</v>
      </c>
      <c r="B617" s="5" t="s">
        <v>1624</v>
      </c>
      <c r="C617" s="5">
        <v>2</v>
      </c>
      <c r="D617" s="5" t="s">
        <v>10</v>
      </c>
      <c r="E617" s="5">
        <v>26</v>
      </c>
      <c r="F617" s="5" t="s">
        <v>1099</v>
      </c>
      <c r="G617" s="5" t="s">
        <v>152</v>
      </c>
      <c r="H617" s="5">
        <v>9</v>
      </c>
      <c r="I617" s="5">
        <v>529</v>
      </c>
    </row>
    <row r="618" spans="1:9" ht="12.75">
      <c r="A618" s="5">
        <v>32567</v>
      </c>
      <c r="B618" s="5" t="s">
        <v>1625</v>
      </c>
      <c r="C618" s="5">
        <v>2</v>
      </c>
      <c r="D618" s="5" t="s">
        <v>10</v>
      </c>
      <c r="E618" s="5">
        <v>26</v>
      </c>
      <c r="F618" s="5" t="s">
        <v>1099</v>
      </c>
      <c r="G618" s="5" t="s">
        <v>153</v>
      </c>
      <c r="H618" s="5">
        <v>9</v>
      </c>
      <c r="I618" s="5">
        <v>544</v>
      </c>
    </row>
    <row r="619" spans="1:9" ht="12.75">
      <c r="A619" s="5">
        <v>32568</v>
      </c>
      <c r="B619" s="5" t="s">
        <v>1626</v>
      </c>
      <c r="C619" s="5">
        <v>2</v>
      </c>
      <c r="D619" s="5" t="s">
        <v>10</v>
      </c>
      <c r="E619" s="5">
        <v>26</v>
      </c>
      <c r="F619" s="5" t="s">
        <v>1099</v>
      </c>
      <c r="G619" s="5" t="s">
        <v>154</v>
      </c>
      <c r="H619" s="5">
        <v>9</v>
      </c>
      <c r="I619" s="5">
        <v>547</v>
      </c>
    </row>
    <row r="620" spans="1:9" ht="12.75">
      <c r="A620" s="5">
        <v>32569</v>
      </c>
      <c r="B620" s="5" t="s">
        <v>1627</v>
      </c>
      <c r="C620" s="5">
        <v>2</v>
      </c>
      <c r="D620" s="5" t="s">
        <v>10</v>
      </c>
      <c r="E620" s="5">
        <v>26</v>
      </c>
      <c r="F620" s="5" t="s">
        <v>1099</v>
      </c>
      <c r="G620" s="5" t="s">
        <v>155</v>
      </c>
      <c r="H620" s="5">
        <v>9</v>
      </c>
      <c r="I620" s="5">
        <v>593</v>
      </c>
    </row>
    <row r="621" spans="1:9" ht="12.75">
      <c r="A621" s="5">
        <v>32570</v>
      </c>
      <c r="B621" s="5" t="s">
        <v>1628</v>
      </c>
      <c r="C621" s="5">
        <v>2</v>
      </c>
      <c r="D621" s="5" t="s">
        <v>10</v>
      </c>
      <c r="E621" s="5">
        <v>26</v>
      </c>
      <c r="F621" s="5" t="s">
        <v>1099</v>
      </c>
      <c r="G621" s="5" t="s">
        <v>156</v>
      </c>
      <c r="H621" s="5">
        <v>9</v>
      </c>
      <c r="I621" s="5">
        <v>596</v>
      </c>
    </row>
    <row r="622" spans="1:9" ht="12.75">
      <c r="A622" s="5">
        <v>32571</v>
      </c>
      <c r="B622" s="5" t="s">
        <v>1629</v>
      </c>
      <c r="C622" s="5">
        <v>2</v>
      </c>
      <c r="D622" s="5" t="s">
        <v>10</v>
      </c>
      <c r="E622" s="5">
        <v>26</v>
      </c>
      <c r="F622" s="5" t="s">
        <v>1099</v>
      </c>
      <c r="G622" s="5" t="s">
        <v>157</v>
      </c>
      <c r="H622" s="5">
        <v>9</v>
      </c>
      <c r="I622" s="5">
        <v>604</v>
      </c>
    </row>
    <row r="623" spans="1:9" ht="12.75">
      <c r="A623" s="5">
        <v>32572</v>
      </c>
      <c r="B623" s="5" t="s">
        <v>1630</v>
      </c>
      <c r="C623" s="5">
        <v>2</v>
      </c>
      <c r="D623" s="5" t="s">
        <v>10</v>
      </c>
      <c r="E623" s="5">
        <v>26</v>
      </c>
      <c r="F623" s="5" t="s">
        <v>1099</v>
      </c>
      <c r="G623" s="5" t="s">
        <v>655</v>
      </c>
      <c r="H623" s="5">
        <v>9</v>
      </c>
      <c r="I623" s="5">
        <v>609</v>
      </c>
    </row>
    <row r="624" spans="1:9" ht="12.75">
      <c r="A624" s="5">
        <v>32574</v>
      </c>
      <c r="B624" s="5" t="s">
        <v>1631</v>
      </c>
      <c r="C624" s="5">
        <v>2</v>
      </c>
      <c r="D624" s="5" t="s">
        <v>10</v>
      </c>
      <c r="E624" s="5">
        <v>26</v>
      </c>
      <c r="F624" s="5" t="s">
        <v>1099</v>
      </c>
      <c r="G624" s="5" t="s">
        <v>158</v>
      </c>
      <c r="H624" s="5">
        <v>9</v>
      </c>
      <c r="I624" s="5">
        <v>660</v>
      </c>
    </row>
    <row r="625" spans="1:9" ht="12.75">
      <c r="A625" s="5">
        <v>32576</v>
      </c>
      <c r="B625" s="5" t="s">
        <v>1632</v>
      </c>
      <c r="C625" s="5">
        <v>2</v>
      </c>
      <c r="D625" s="5" t="s">
        <v>10</v>
      </c>
      <c r="E625" s="5">
        <v>26</v>
      </c>
      <c r="F625" s="5" t="s">
        <v>1099</v>
      </c>
      <c r="G625" s="5" t="s">
        <v>159</v>
      </c>
      <c r="H625" s="5">
        <v>9</v>
      </c>
      <c r="I625" s="5">
        <v>703</v>
      </c>
    </row>
    <row r="626" spans="1:9" ht="12.75">
      <c r="A626" s="5">
        <v>32579</v>
      </c>
      <c r="B626" s="5" t="s">
        <v>1633</v>
      </c>
      <c r="C626" s="5">
        <v>2</v>
      </c>
      <c r="D626" s="5" t="s">
        <v>10</v>
      </c>
      <c r="E626" s="5">
        <v>10</v>
      </c>
      <c r="F626" s="5" t="s">
        <v>1379</v>
      </c>
      <c r="G626" s="5" t="s">
        <v>160</v>
      </c>
      <c r="H626" s="5">
        <v>12</v>
      </c>
      <c r="I626" s="5">
        <v>163</v>
      </c>
    </row>
    <row r="627" spans="1:9" ht="12.75">
      <c r="A627" s="5">
        <v>32580</v>
      </c>
      <c r="B627" s="5" t="s">
        <v>1634</v>
      </c>
      <c r="C627" s="5">
        <v>2</v>
      </c>
      <c r="D627" s="5" t="s">
        <v>10</v>
      </c>
      <c r="E627" s="5">
        <v>10</v>
      </c>
      <c r="F627" s="5" t="s">
        <v>1379</v>
      </c>
      <c r="G627" s="5" t="s">
        <v>161</v>
      </c>
      <c r="H627" s="5">
        <v>12</v>
      </c>
      <c r="I627" s="5">
        <v>164</v>
      </c>
    </row>
    <row r="628" spans="1:9" ht="12.75">
      <c r="A628" s="5">
        <v>32581</v>
      </c>
      <c r="B628" s="5" t="s">
        <v>1635</v>
      </c>
      <c r="C628" s="5">
        <v>2</v>
      </c>
      <c r="D628" s="5" t="s">
        <v>10</v>
      </c>
      <c r="E628" s="5">
        <v>10</v>
      </c>
      <c r="F628" s="5" t="s">
        <v>1379</v>
      </c>
      <c r="G628" s="5" t="s">
        <v>451</v>
      </c>
      <c r="H628" s="5">
        <v>12</v>
      </c>
      <c r="I628" s="5">
        <v>189</v>
      </c>
    </row>
    <row r="629" spans="1:9" ht="12.75">
      <c r="A629" s="5">
        <v>32582</v>
      </c>
      <c r="B629" s="5" t="s">
        <v>1636</v>
      </c>
      <c r="C629" s="5">
        <v>2</v>
      </c>
      <c r="D629" s="5" t="s">
        <v>10</v>
      </c>
      <c r="E629" s="5">
        <v>10</v>
      </c>
      <c r="F629" s="5" t="s">
        <v>1379</v>
      </c>
      <c r="G629" s="5" t="s">
        <v>162</v>
      </c>
      <c r="H629" s="5">
        <v>12</v>
      </c>
      <c r="I629" s="5">
        <v>207</v>
      </c>
    </row>
    <row r="630" spans="1:9" ht="12.75">
      <c r="A630" s="5">
        <v>32583</v>
      </c>
      <c r="B630" s="5" t="s">
        <v>1637</v>
      </c>
      <c r="C630" s="5">
        <v>2</v>
      </c>
      <c r="D630" s="5" t="s">
        <v>10</v>
      </c>
      <c r="E630" s="5">
        <v>10</v>
      </c>
      <c r="F630" s="5" t="s">
        <v>1379</v>
      </c>
      <c r="G630" s="5" t="s">
        <v>163</v>
      </c>
      <c r="H630" s="5">
        <v>12</v>
      </c>
      <c r="I630" s="5">
        <v>212</v>
      </c>
    </row>
    <row r="631" spans="1:9" ht="12.75">
      <c r="A631" s="5">
        <v>32584</v>
      </c>
      <c r="B631" s="5" t="s">
        <v>1638</v>
      </c>
      <c r="C631" s="5">
        <v>2</v>
      </c>
      <c r="D631" s="5" t="s">
        <v>10</v>
      </c>
      <c r="E631" s="5">
        <v>10</v>
      </c>
      <c r="F631" s="5" t="s">
        <v>1379</v>
      </c>
      <c r="G631" s="5" t="s">
        <v>164</v>
      </c>
      <c r="H631" s="5">
        <v>12</v>
      </c>
      <c r="I631" s="5">
        <v>247</v>
      </c>
    </row>
    <row r="632" spans="1:9" ht="12.75">
      <c r="A632" s="5">
        <v>32585</v>
      </c>
      <c r="B632" s="5" t="s">
        <v>1639</v>
      </c>
      <c r="C632" s="5">
        <v>2</v>
      </c>
      <c r="D632" s="5" t="s">
        <v>10</v>
      </c>
      <c r="E632" s="5">
        <v>10</v>
      </c>
      <c r="F632" s="5" t="s">
        <v>1379</v>
      </c>
      <c r="G632" s="5" t="s">
        <v>165</v>
      </c>
      <c r="H632" s="5">
        <v>12</v>
      </c>
      <c r="I632" s="5">
        <v>249</v>
      </c>
    </row>
    <row r="633" spans="1:9" ht="12.75">
      <c r="A633" s="5">
        <v>32586</v>
      </c>
      <c r="B633" s="5" t="s">
        <v>1640</v>
      </c>
      <c r="C633" s="5">
        <v>2</v>
      </c>
      <c r="D633" s="5" t="s">
        <v>10</v>
      </c>
      <c r="E633" s="5">
        <v>10</v>
      </c>
      <c r="F633" s="5" t="s">
        <v>1379</v>
      </c>
      <c r="G633" s="5" t="s">
        <v>166</v>
      </c>
      <c r="H633" s="5">
        <v>12</v>
      </c>
      <c r="I633" s="5">
        <v>281</v>
      </c>
    </row>
    <row r="634" spans="1:9" ht="12.75">
      <c r="A634" s="5">
        <v>32587</v>
      </c>
      <c r="B634" s="5" t="s">
        <v>1641</v>
      </c>
      <c r="C634" s="5">
        <v>2</v>
      </c>
      <c r="D634" s="5" t="s">
        <v>10</v>
      </c>
      <c r="E634" s="5">
        <v>10</v>
      </c>
      <c r="F634" s="5" t="s">
        <v>1379</v>
      </c>
      <c r="G634" s="5" t="s">
        <v>167</v>
      </c>
      <c r="H634" s="5">
        <v>12</v>
      </c>
      <c r="I634" s="5">
        <v>295</v>
      </c>
    </row>
    <row r="635" spans="1:9" ht="12.75">
      <c r="A635" s="5">
        <v>32588</v>
      </c>
      <c r="B635" s="5" t="s">
        <v>1642</v>
      </c>
      <c r="C635" s="5">
        <v>2</v>
      </c>
      <c r="D635" s="5" t="s">
        <v>10</v>
      </c>
      <c r="E635" s="5">
        <v>6</v>
      </c>
      <c r="F635" s="5" t="s">
        <v>1065</v>
      </c>
      <c r="G635" s="5" t="s">
        <v>168</v>
      </c>
      <c r="H635" s="5">
        <v>5</v>
      </c>
      <c r="I635" s="5">
        <v>302</v>
      </c>
    </row>
    <row r="636" spans="1:9" ht="12.75">
      <c r="A636" s="5">
        <v>32589</v>
      </c>
      <c r="B636" s="5" t="s">
        <v>1643</v>
      </c>
      <c r="C636" s="5">
        <v>2</v>
      </c>
      <c r="D636" s="5" t="s">
        <v>10</v>
      </c>
      <c r="E636" s="5">
        <v>10</v>
      </c>
      <c r="F636" s="5" t="s">
        <v>1379</v>
      </c>
      <c r="G636" s="5" t="s">
        <v>169</v>
      </c>
      <c r="H636" s="5">
        <v>12</v>
      </c>
      <c r="I636" s="5">
        <v>436</v>
      </c>
    </row>
    <row r="637" spans="1:9" ht="12.75">
      <c r="A637" s="5">
        <v>32590</v>
      </c>
      <c r="B637" s="5" t="s">
        <v>1644</v>
      </c>
      <c r="C637" s="5">
        <v>2</v>
      </c>
      <c r="D637" s="5" t="s">
        <v>10</v>
      </c>
      <c r="E637" s="5">
        <v>10</v>
      </c>
      <c r="F637" s="5" t="s">
        <v>1379</v>
      </c>
      <c r="G637" s="5" t="s">
        <v>328</v>
      </c>
      <c r="H637" s="5">
        <v>12</v>
      </c>
      <c r="I637" s="5">
        <v>438</v>
      </c>
    </row>
    <row r="638" spans="1:9" ht="12.75">
      <c r="A638" s="5">
        <v>32591</v>
      </c>
      <c r="B638" s="5" t="s">
        <v>1645</v>
      </c>
      <c r="C638" s="5">
        <v>2</v>
      </c>
      <c r="D638" s="5" t="s">
        <v>10</v>
      </c>
      <c r="E638" s="5">
        <v>10</v>
      </c>
      <c r="F638" s="5" t="s">
        <v>1379</v>
      </c>
      <c r="G638" s="5" t="s">
        <v>170</v>
      </c>
      <c r="H638" s="5">
        <v>12</v>
      </c>
      <c r="I638" s="5">
        <v>485</v>
      </c>
    </row>
    <row r="639" spans="1:9" ht="12.75">
      <c r="A639" s="5">
        <v>32592</v>
      </c>
      <c r="B639" s="5" t="s">
        <v>1646</v>
      </c>
      <c r="C639" s="5">
        <v>2</v>
      </c>
      <c r="D639" s="5" t="s">
        <v>10</v>
      </c>
      <c r="E639" s="5">
        <v>10</v>
      </c>
      <c r="F639" s="5" t="s">
        <v>1379</v>
      </c>
      <c r="G639" s="5" t="s">
        <v>171</v>
      </c>
      <c r="H639" s="5">
        <v>12</v>
      </c>
      <c r="I639" s="5">
        <v>486</v>
      </c>
    </row>
    <row r="640" spans="1:9" ht="12.75">
      <c r="A640" s="5">
        <v>32593</v>
      </c>
      <c r="B640" s="5" t="s">
        <v>1647</v>
      </c>
      <c r="C640" s="5">
        <v>2</v>
      </c>
      <c r="D640" s="5" t="s">
        <v>10</v>
      </c>
      <c r="E640" s="5">
        <v>10</v>
      </c>
      <c r="F640" s="5" t="s">
        <v>1379</v>
      </c>
      <c r="G640" s="5" t="s">
        <v>172</v>
      </c>
      <c r="H640" s="5">
        <v>12</v>
      </c>
      <c r="I640" s="5">
        <v>489</v>
      </c>
    </row>
    <row r="641" spans="1:9" ht="12.75">
      <c r="A641" s="5">
        <v>32594</v>
      </c>
      <c r="B641" s="5" t="s">
        <v>1648</v>
      </c>
      <c r="C641" s="5">
        <v>2</v>
      </c>
      <c r="D641" s="5" t="s">
        <v>10</v>
      </c>
      <c r="E641" s="5">
        <v>10</v>
      </c>
      <c r="F641" s="5" t="s">
        <v>1379</v>
      </c>
      <c r="G641" s="5" t="s">
        <v>173</v>
      </c>
      <c r="H641" s="5">
        <v>12</v>
      </c>
      <c r="I641" s="5">
        <v>493</v>
      </c>
    </row>
    <row r="642" spans="1:9" ht="12.75">
      <c r="A642" s="5">
        <v>32595</v>
      </c>
      <c r="B642" s="5" t="s">
        <v>1649</v>
      </c>
      <c r="C642" s="5">
        <v>2</v>
      </c>
      <c r="D642" s="5" t="s">
        <v>10</v>
      </c>
      <c r="E642" s="5">
        <v>10</v>
      </c>
      <c r="F642" s="5" t="s">
        <v>1379</v>
      </c>
      <c r="G642" s="5" t="s">
        <v>174</v>
      </c>
      <c r="H642" s="5">
        <v>12</v>
      </c>
      <c r="I642" s="5">
        <v>495</v>
      </c>
    </row>
    <row r="643" spans="1:9" ht="12.75">
      <c r="A643" s="5">
        <v>32596</v>
      </c>
      <c r="B643" s="5" t="s">
        <v>1650</v>
      </c>
      <c r="C643" s="5">
        <v>2</v>
      </c>
      <c r="D643" s="5" t="s">
        <v>10</v>
      </c>
      <c r="E643" s="5">
        <v>10</v>
      </c>
      <c r="F643" s="5" t="s">
        <v>1379</v>
      </c>
      <c r="G643" s="5" t="s">
        <v>175</v>
      </c>
      <c r="H643" s="5">
        <v>12</v>
      </c>
      <c r="I643" s="5">
        <v>501</v>
      </c>
    </row>
    <row r="644" spans="1:9" ht="12.75">
      <c r="A644" s="5">
        <v>32597</v>
      </c>
      <c r="B644" s="5" t="s">
        <v>1651</v>
      </c>
      <c r="C644" s="5">
        <v>2</v>
      </c>
      <c r="D644" s="5" t="s">
        <v>10</v>
      </c>
      <c r="E644" s="5">
        <v>10</v>
      </c>
      <c r="F644" s="5" t="s">
        <v>1379</v>
      </c>
      <c r="G644" s="5" t="s">
        <v>53</v>
      </c>
      <c r="H644" s="5">
        <v>12</v>
      </c>
      <c r="I644" s="5">
        <v>503</v>
      </c>
    </row>
    <row r="645" spans="1:9" ht="12.75">
      <c r="A645" s="5">
        <v>32598</v>
      </c>
      <c r="B645" s="5" t="s">
        <v>1652</v>
      </c>
      <c r="C645" s="5">
        <v>2</v>
      </c>
      <c r="D645" s="5" t="s">
        <v>10</v>
      </c>
      <c r="E645" s="5">
        <v>6</v>
      </c>
      <c r="F645" s="5" t="s">
        <v>1065</v>
      </c>
      <c r="G645" s="5" t="s">
        <v>176</v>
      </c>
      <c r="H645" s="5">
        <v>5</v>
      </c>
      <c r="I645" s="5">
        <v>537</v>
      </c>
    </row>
    <row r="646" spans="1:9" ht="12.75">
      <c r="A646" s="5">
        <v>32599</v>
      </c>
      <c r="B646" s="5" t="s">
        <v>1653</v>
      </c>
      <c r="C646" s="5">
        <v>2</v>
      </c>
      <c r="D646" s="5" t="s">
        <v>10</v>
      </c>
      <c r="E646" s="5">
        <v>10</v>
      </c>
      <c r="F646" s="5" t="s">
        <v>1379</v>
      </c>
      <c r="G646" s="5" t="s">
        <v>177</v>
      </c>
      <c r="H646" s="5">
        <v>12</v>
      </c>
      <c r="I646" s="5">
        <v>545</v>
      </c>
    </row>
    <row r="647" spans="1:9" ht="12.75">
      <c r="A647" s="5">
        <v>32600</v>
      </c>
      <c r="B647" s="5" t="s">
        <v>1654</v>
      </c>
      <c r="C647" s="5">
        <v>2</v>
      </c>
      <c r="D647" s="5" t="s">
        <v>10</v>
      </c>
      <c r="E647" s="5">
        <v>10</v>
      </c>
      <c r="F647" s="5" t="s">
        <v>1379</v>
      </c>
      <c r="G647" s="5" t="s">
        <v>178</v>
      </c>
      <c r="H647" s="5">
        <v>12</v>
      </c>
      <c r="I647" s="5">
        <v>548</v>
      </c>
    </row>
    <row r="648" spans="1:9" ht="12.75">
      <c r="A648" s="5">
        <v>32601</v>
      </c>
      <c r="B648" s="5" t="s">
        <v>1655</v>
      </c>
      <c r="C648" s="5">
        <v>2</v>
      </c>
      <c r="D648" s="5" t="s">
        <v>10</v>
      </c>
      <c r="E648" s="5">
        <v>12</v>
      </c>
      <c r="F648" s="5" t="s">
        <v>1471</v>
      </c>
      <c r="G648" s="5" t="s">
        <v>179</v>
      </c>
      <c r="H648" s="5">
        <v>12</v>
      </c>
      <c r="I648" s="5">
        <v>565</v>
      </c>
    </row>
    <row r="649" spans="1:9" ht="12.75">
      <c r="A649" s="5">
        <v>32603</v>
      </c>
      <c r="B649" s="5" t="s">
        <v>1656</v>
      </c>
      <c r="C649" s="5">
        <v>2</v>
      </c>
      <c r="D649" s="5" t="s">
        <v>10</v>
      </c>
      <c r="E649" s="5">
        <v>10</v>
      </c>
      <c r="F649" s="5" t="s">
        <v>1379</v>
      </c>
      <c r="G649" s="5" t="s">
        <v>180</v>
      </c>
      <c r="H649" s="5">
        <v>12</v>
      </c>
      <c r="I649" s="5">
        <v>568</v>
      </c>
    </row>
    <row r="650" spans="1:9" ht="12.75">
      <c r="A650" s="5">
        <v>32604</v>
      </c>
      <c r="B650" s="5" t="s">
        <v>1657</v>
      </c>
      <c r="C650" s="5">
        <v>2</v>
      </c>
      <c r="D650" s="5" t="s">
        <v>10</v>
      </c>
      <c r="E650" s="5">
        <v>10</v>
      </c>
      <c r="F650" s="5" t="s">
        <v>1379</v>
      </c>
      <c r="G650" s="5" t="s">
        <v>181</v>
      </c>
      <c r="H650" s="5">
        <v>12</v>
      </c>
      <c r="I650" s="5">
        <v>580</v>
      </c>
    </row>
    <row r="651" spans="1:9" ht="12.75">
      <c r="A651" s="5">
        <v>32606</v>
      </c>
      <c r="B651" s="5" t="s">
        <v>1658</v>
      </c>
      <c r="C651" s="5">
        <v>2</v>
      </c>
      <c r="D651" s="5" t="s">
        <v>10</v>
      </c>
      <c r="E651" s="5">
        <v>10</v>
      </c>
      <c r="F651" s="5" t="s">
        <v>1379</v>
      </c>
      <c r="G651" s="5" t="s">
        <v>182</v>
      </c>
      <c r="H651" s="5">
        <v>12</v>
      </c>
      <c r="I651" s="5">
        <v>612</v>
      </c>
    </row>
    <row r="652" spans="1:9" ht="12.75">
      <c r="A652" s="5">
        <v>32607</v>
      </c>
      <c r="B652" s="5" t="s">
        <v>1659</v>
      </c>
      <c r="C652" s="5">
        <v>2</v>
      </c>
      <c r="D652" s="5" t="s">
        <v>10</v>
      </c>
      <c r="E652" s="5">
        <v>10</v>
      </c>
      <c r="F652" s="5" t="s">
        <v>1379</v>
      </c>
      <c r="G652" s="5" t="s">
        <v>183</v>
      </c>
      <c r="H652" s="5">
        <v>12</v>
      </c>
      <c r="I652" s="5">
        <v>652</v>
      </c>
    </row>
    <row r="653" spans="1:9" ht="12.75">
      <c r="A653" s="5">
        <v>32608</v>
      </c>
      <c r="B653" s="5" t="s">
        <v>1660</v>
      </c>
      <c r="C653" s="5">
        <v>2</v>
      </c>
      <c r="D653" s="5" t="s">
        <v>10</v>
      </c>
      <c r="E653" s="5">
        <v>6</v>
      </c>
      <c r="F653" s="5" t="s">
        <v>1065</v>
      </c>
      <c r="G653" s="5" t="s">
        <v>184</v>
      </c>
      <c r="H653" s="5">
        <v>5</v>
      </c>
      <c r="I653" s="5">
        <v>659</v>
      </c>
    </row>
    <row r="654" spans="1:9" ht="12.75">
      <c r="A654" s="5">
        <v>32609</v>
      </c>
      <c r="B654" s="5" t="s">
        <v>1661</v>
      </c>
      <c r="C654" s="5">
        <v>2</v>
      </c>
      <c r="D654" s="5" t="s">
        <v>10</v>
      </c>
      <c r="E654" s="5">
        <v>6</v>
      </c>
      <c r="F654" s="5" t="s">
        <v>1065</v>
      </c>
      <c r="G654" s="5" t="s">
        <v>185</v>
      </c>
      <c r="H654" s="5">
        <v>5</v>
      </c>
      <c r="I654" s="5">
        <v>677</v>
      </c>
    </row>
    <row r="655" spans="1:9" ht="12.75">
      <c r="A655" s="5">
        <v>32610</v>
      </c>
      <c r="B655" s="5" t="s">
        <v>1662</v>
      </c>
      <c r="C655" s="5">
        <v>2</v>
      </c>
      <c r="D655" s="5" t="s">
        <v>10</v>
      </c>
      <c r="E655" s="5">
        <v>6</v>
      </c>
      <c r="F655" s="5" t="s">
        <v>1065</v>
      </c>
      <c r="G655" s="5" t="s">
        <v>186</v>
      </c>
      <c r="H655" s="5">
        <v>5</v>
      </c>
      <c r="I655" s="5">
        <v>689</v>
      </c>
    </row>
    <row r="656" spans="1:9" ht="12.75">
      <c r="A656" s="5">
        <v>32611</v>
      </c>
      <c r="B656" s="5" t="s">
        <v>1663</v>
      </c>
      <c r="C656" s="5">
        <v>2</v>
      </c>
      <c r="D656" s="5" t="s">
        <v>10</v>
      </c>
      <c r="E656" s="5">
        <v>10</v>
      </c>
      <c r="F656" s="5" t="s">
        <v>1379</v>
      </c>
      <c r="G656" s="5" t="s">
        <v>187</v>
      </c>
      <c r="H656" s="5">
        <v>12</v>
      </c>
      <c r="I656" s="5">
        <v>693</v>
      </c>
    </row>
    <row r="657" spans="1:9" ht="12.75">
      <c r="A657" s="5">
        <v>32612</v>
      </c>
      <c r="B657" s="5" t="s">
        <v>1664</v>
      </c>
      <c r="C657" s="5">
        <v>2</v>
      </c>
      <c r="D657" s="5" t="s">
        <v>10</v>
      </c>
      <c r="E657" s="5">
        <v>10</v>
      </c>
      <c r="F657" s="5" t="s">
        <v>1379</v>
      </c>
      <c r="G657" s="5" t="s">
        <v>477</v>
      </c>
      <c r="H657" s="5">
        <v>12</v>
      </c>
      <c r="I657" s="5">
        <v>697</v>
      </c>
    </row>
    <row r="658" spans="1:9" ht="12.75">
      <c r="A658" s="5">
        <v>32613</v>
      </c>
      <c r="B658" s="5" t="s">
        <v>1665</v>
      </c>
      <c r="C658" s="5">
        <v>2</v>
      </c>
      <c r="D658" s="5" t="s">
        <v>10</v>
      </c>
      <c r="E658" s="5">
        <v>10</v>
      </c>
      <c r="F658" s="5" t="s">
        <v>1379</v>
      </c>
      <c r="G658" s="5" t="s">
        <v>188</v>
      </c>
      <c r="H658" s="5">
        <v>12</v>
      </c>
      <c r="I658" s="5">
        <v>713</v>
      </c>
    </row>
    <row r="659" spans="1:9" ht="12.75">
      <c r="A659" s="5">
        <v>32614</v>
      </c>
      <c r="B659" s="5" t="s">
        <v>1666</v>
      </c>
      <c r="C659" s="5">
        <v>2</v>
      </c>
      <c r="D659" s="5" t="s">
        <v>10</v>
      </c>
      <c r="E659" s="5">
        <v>10</v>
      </c>
      <c r="F659" s="5" t="s">
        <v>1379</v>
      </c>
      <c r="G659" s="5" t="s">
        <v>189</v>
      </c>
      <c r="H659" s="5">
        <v>12</v>
      </c>
      <c r="I659" s="5">
        <v>719</v>
      </c>
    </row>
    <row r="660" spans="1:9" ht="12.75">
      <c r="A660" s="5">
        <v>32665</v>
      </c>
      <c r="B660" s="5" t="s">
        <v>1667</v>
      </c>
      <c r="C660" s="5">
        <v>2</v>
      </c>
      <c r="D660" s="5" t="s">
        <v>10</v>
      </c>
      <c r="E660" s="5">
        <v>10</v>
      </c>
      <c r="F660" s="5" t="s">
        <v>1379</v>
      </c>
      <c r="G660" s="5" t="s">
        <v>54</v>
      </c>
      <c r="H660" s="5">
        <v>12</v>
      </c>
      <c r="I660" s="5">
        <v>309</v>
      </c>
    </row>
    <row r="661" spans="1:9" ht="12.75">
      <c r="A661" s="5">
        <v>32666</v>
      </c>
      <c r="B661" s="5" t="s">
        <v>1668</v>
      </c>
      <c r="C661" s="5">
        <v>2</v>
      </c>
      <c r="D661" s="5" t="s">
        <v>10</v>
      </c>
      <c r="E661" s="5">
        <v>10</v>
      </c>
      <c r="F661" s="5" t="s">
        <v>1379</v>
      </c>
      <c r="G661" s="5" t="s">
        <v>190</v>
      </c>
      <c r="H661" s="5">
        <v>12</v>
      </c>
      <c r="I661" s="5">
        <v>314</v>
      </c>
    </row>
    <row r="662" spans="1:9" ht="12.75">
      <c r="A662" s="5">
        <v>32667</v>
      </c>
      <c r="B662" s="5" t="s">
        <v>1669</v>
      </c>
      <c r="C662" s="5">
        <v>2</v>
      </c>
      <c r="D662" s="5" t="s">
        <v>10</v>
      </c>
      <c r="E662" s="5">
        <v>10</v>
      </c>
      <c r="F662" s="5" t="s">
        <v>1379</v>
      </c>
      <c r="G662" s="5" t="s">
        <v>191</v>
      </c>
      <c r="H662" s="5">
        <v>12</v>
      </c>
      <c r="I662" s="5">
        <v>315</v>
      </c>
    </row>
    <row r="663" spans="1:9" ht="12.75">
      <c r="A663" s="5">
        <v>32668</v>
      </c>
      <c r="B663" s="5" t="s">
        <v>1670</v>
      </c>
      <c r="C663" s="5">
        <v>2</v>
      </c>
      <c r="D663" s="5" t="s">
        <v>10</v>
      </c>
      <c r="E663" s="5">
        <v>10</v>
      </c>
      <c r="F663" s="5" t="s">
        <v>1379</v>
      </c>
      <c r="G663" s="5" t="s">
        <v>192</v>
      </c>
      <c r="H663" s="5">
        <v>12</v>
      </c>
      <c r="I663" s="5">
        <v>338</v>
      </c>
    </row>
    <row r="664" spans="1:9" ht="12.75">
      <c r="A664" s="5">
        <v>32669</v>
      </c>
      <c r="B664" s="5" t="s">
        <v>1671</v>
      </c>
      <c r="C664" s="5">
        <v>2</v>
      </c>
      <c r="D664" s="5" t="s">
        <v>10</v>
      </c>
      <c r="E664" s="5">
        <v>10</v>
      </c>
      <c r="F664" s="5" t="s">
        <v>1379</v>
      </c>
      <c r="G664" s="5" t="s">
        <v>193</v>
      </c>
      <c r="H664" s="5">
        <v>12</v>
      </c>
      <c r="I664" s="5">
        <v>340</v>
      </c>
    </row>
    <row r="665" spans="1:9" ht="12.75">
      <c r="A665" s="5">
        <v>32670</v>
      </c>
      <c r="B665" s="5" t="s">
        <v>1672</v>
      </c>
      <c r="C665" s="5">
        <v>2</v>
      </c>
      <c r="D665" s="5" t="s">
        <v>10</v>
      </c>
      <c r="E665" s="5">
        <v>10</v>
      </c>
      <c r="F665" s="5" t="s">
        <v>1379</v>
      </c>
      <c r="G665" s="5" t="s">
        <v>194</v>
      </c>
      <c r="H665" s="5">
        <v>12</v>
      </c>
      <c r="I665" s="5">
        <v>343</v>
      </c>
    </row>
    <row r="666" spans="1:9" ht="12.75">
      <c r="A666" s="5">
        <v>32671</v>
      </c>
      <c r="B666" s="5" t="s">
        <v>1673</v>
      </c>
      <c r="C666" s="5">
        <v>2</v>
      </c>
      <c r="D666" s="5" t="s">
        <v>10</v>
      </c>
      <c r="E666" s="5">
        <v>10</v>
      </c>
      <c r="F666" s="5" t="s">
        <v>1379</v>
      </c>
      <c r="G666" s="5" t="s">
        <v>741</v>
      </c>
      <c r="H666" s="5">
        <v>12</v>
      </c>
      <c r="I666" s="5">
        <v>357</v>
      </c>
    </row>
    <row r="667" spans="1:9" ht="12.75">
      <c r="A667" s="5">
        <v>32672</v>
      </c>
      <c r="B667" s="5" t="s">
        <v>1674</v>
      </c>
      <c r="C667" s="5">
        <v>2</v>
      </c>
      <c r="D667" s="5" t="s">
        <v>10</v>
      </c>
      <c r="E667" s="5">
        <v>10</v>
      </c>
      <c r="F667" s="5" t="s">
        <v>1379</v>
      </c>
      <c r="G667" s="5" t="s">
        <v>195</v>
      </c>
      <c r="H667" s="5">
        <v>12</v>
      </c>
      <c r="I667" s="5">
        <v>426</v>
      </c>
    </row>
    <row r="668" spans="1:9" ht="12.75">
      <c r="A668" s="5">
        <v>32673</v>
      </c>
      <c r="B668" s="5" t="s">
        <v>1675</v>
      </c>
      <c r="C668" s="5">
        <v>2</v>
      </c>
      <c r="D668" s="5" t="s">
        <v>10</v>
      </c>
      <c r="E668" s="5">
        <v>10</v>
      </c>
      <c r="F668" s="5" t="s">
        <v>1379</v>
      </c>
      <c r="G668" s="5" t="s">
        <v>196</v>
      </c>
      <c r="H668" s="5">
        <v>12</v>
      </c>
      <c r="I668" s="5">
        <v>427</v>
      </c>
    </row>
    <row r="669" spans="1:9" ht="12.75">
      <c r="A669" s="5">
        <v>32674</v>
      </c>
      <c r="B669" s="5" t="s">
        <v>1676</v>
      </c>
      <c r="C669" s="5">
        <v>2</v>
      </c>
      <c r="D669" s="5" t="s">
        <v>10</v>
      </c>
      <c r="E669" s="5">
        <v>6</v>
      </c>
      <c r="F669" s="5" t="s">
        <v>1065</v>
      </c>
      <c r="G669" s="5" t="s">
        <v>197</v>
      </c>
      <c r="H669" s="5">
        <v>5</v>
      </c>
      <c r="I669" s="5">
        <v>434</v>
      </c>
    </row>
    <row r="670" spans="1:9" ht="12.75">
      <c r="A670" s="5">
        <v>33254</v>
      </c>
      <c r="B670" s="5" t="s">
        <v>1677</v>
      </c>
      <c r="C670" s="5">
        <v>2</v>
      </c>
      <c r="D670" s="5" t="s">
        <v>10</v>
      </c>
      <c r="E670" s="5">
        <v>30</v>
      </c>
      <c r="F670" s="5" t="s">
        <v>1072</v>
      </c>
      <c r="G670" s="5" t="s">
        <v>198</v>
      </c>
      <c r="H670" s="5">
        <v>6</v>
      </c>
      <c r="I670" s="5">
        <v>603</v>
      </c>
    </row>
    <row r="671" spans="1:9" ht="12.75">
      <c r="A671" s="5">
        <v>33255</v>
      </c>
      <c r="B671" s="5" t="s">
        <v>1678</v>
      </c>
      <c r="C671" s="5">
        <v>2</v>
      </c>
      <c r="D671" s="5" t="s">
        <v>10</v>
      </c>
      <c r="E671" s="5">
        <v>31</v>
      </c>
      <c r="F671" s="5" t="s">
        <v>1075</v>
      </c>
      <c r="G671" s="5" t="s">
        <v>199</v>
      </c>
      <c r="H671" s="5">
        <v>6</v>
      </c>
      <c r="I671" s="5">
        <v>603</v>
      </c>
    </row>
    <row r="672" spans="1:9" ht="12.75">
      <c r="A672" s="5">
        <v>33257</v>
      </c>
      <c r="B672" s="5" t="s">
        <v>1679</v>
      </c>
      <c r="C672" s="5">
        <v>2</v>
      </c>
      <c r="D672" s="5" t="s">
        <v>10</v>
      </c>
      <c r="E672" s="5">
        <v>22</v>
      </c>
      <c r="F672" s="5" t="s">
        <v>1068</v>
      </c>
      <c r="G672" s="5" t="s">
        <v>200</v>
      </c>
      <c r="H672" s="5">
        <v>14</v>
      </c>
      <c r="I672" s="5">
        <v>613</v>
      </c>
    </row>
    <row r="673" spans="1:9" ht="12.75">
      <c r="A673" s="5">
        <v>33259</v>
      </c>
      <c r="B673" s="5" t="s">
        <v>1680</v>
      </c>
      <c r="C673" s="5">
        <v>2</v>
      </c>
      <c r="D673" s="5" t="s">
        <v>10</v>
      </c>
      <c r="E673" s="5">
        <v>12</v>
      </c>
      <c r="F673" s="5" t="s">
        <v>1471</v>
      </c>
      <c r="G673" s="5" t="s">
        <v>201</v>
      </c>
      <c r="H673" s="5">
        <v>11</v>
      </c>
      <c r="I673" s="5">
        <v>470</v>
      </c>
    </row>
    <row r="674" spans="1:9" ht="12.75">
      <c r="A674" s="5">
        <v>33301</v>
      </c>
      <c r="B674" s="5" t="s">
        <v>1681</v>
      </c>
      <c r="C674" s="5">
        <v>2</v>
      </c>
      <c r="D674" s="5" t="s">
        <v>10</v>
      </c>
      <c r="E674" s="5">
        <v>191</v>
      </c>
      <c r="F674" s="5" t="s">
        <v>1042</v>
      </c>
      <c r="G674" s="5" t="s">
        <v>202</v>
      </c>
      <c r="H674" s="5">
        <v>1</v>
      </c>
      <c r="I674" s="5">
        <v>142</v>
      </c>
    </row>
    <row r="675" spans="1:9" ht="12.75">
      <c r="A675" s="5">
        <v>33302</v>
      </c>
      <c r="B675" s="5" t="s">
        <v>1682</v>
      </c>
      <c r="C675" s="5">
        <v>2</v>
      </c>
      <c r="D675" s="5" t="s">
        <v>10</v>
      </c>
      <c r="E675" s="5">
        <v>191</v>
      </c>
      <c r="F675" s="5" t="s">
        <v>1042</v>
      </c>
      <c r="G675" s="5" t="s">
        <v>0</v>
      </c>
      <c r="H675" s="5">
        <v>1</v>
      </c>
      <c r="I675" s="5">
        <v>142</v>
      </c>
    </row>
    <row r="676" spans="1:9" ht="12.75">
      <c r="A676" s="5">
        <v>33303</v>
      </c>
      <c r="B676" s="5" t="s">
        <v>1683</v>
      </c>
      <c r="C676" s="5">
        <v>2</v>
      </c>
      <c r="D676" s="5" t="s">
        <v>10</v>
      </c>
      <c r="E676" s="5">
        <v>191</v>
      </c>
      <c r="F676" s="5" t="s">
        <v>1042</v>
      </c>
      <c r="G676" s="5" t="s">
        <v>0</v>
      </c>
      <c r="H676" s="5">
        <v>1</v>
      </c>
      <c r="I676" s="5">
        <v>142</v>
      </c>
    </row>
    <row r="677" spans="1:9" ht="12.75">
      <c r="A677" s="5">
        <v>33304</v>
      </c>
      <c r="B677" s="5" t="s">
        <v>1684</v>
      </c>
      <c r="C677" s="5">
        <v>2</v>
      </c>
      <c r="D677" s="5" t="s">
        <v>10</v>
      </c>
      <c r="E677" s="5">
        <v>191</v>
      </c>
      <c r="F677" s="5" t="s">
        <v>1042</v>
      </c>
      <c r="G677" s="5" t="s">
        <v>203</v>
      </c>
      <c r="H677" s="5">
        <v>1</v>
      </c>
      <c r="I677" s="5">
        <v>142</v>
      </c>
    </row>
    <row r="678" spans="1:9" ht="12.75">
      <c r="A678" s="5">
        <v>33318</v>
      </c>
      <c r="B678" s="5" t="s">
        <v>1685</v>
      </c>
      <c r="C678" s="5">
        <v>2</v>
      </c>
      <c r="D678" s="5" t="s">
        <v>10</v>
      </c>
      <c r="E678" s="5">
        <v>191</v>
      </c>
      <c r="F678" s="5" t="s">
        <v>1042</v>
      </c>
      <c r="G678" s="5" t="s">
        <v>738</v>
      </c>
      <c r="H678" s="5">
        <v>1</v>
      </c>
      <c r="I678" s="5">
        <v>145</v>
      </c>
    </row>
    <row r="679" spans="1:9" ht="12.75">
      <c r="A679" s="5">
        <v>33319</v>
      </c>
      <c r="B679" s="5" t="s">
        <v>1686</v>
      </c>
      <c r="C679" s="5">
        <v>2</v>
      </c>
      <c r="D679" s="5" t="s">
        <v>10</v>
      </c>
      <c r="E679" s="5">
        <v>191</v>
      </c>
      <c r="F679" s="5" t="s">
        <v>1042</v>
      </c>
      <c r="G679" s="5" t="s">
        <v>738</v>
      </c>
      <c r="H679" s="5">
        <v>1</v>
      </c>
      <c r="I679" s="5">
        <v>145</v>
      </c>
    </row>
    <row r="680" spans="1:9" ht="12.75">
      <c r="A680" s="5">
        <v>33321</v>
      </c>
      <c r="B680" s="5" t="s">
        <v>1687</v>
      </c>
      <c r="C680" s="5">
        <v>2</v>
      </c>
      <c r="D680" s="5" t="s">
        <v>10</v>
      </c>
      <c r="E680" s="5">
        <v>191</v>
      </c>
      <c r="F680" s="5" t="s">
        <v>1042</v>
      </c>
      <c r="G680" s="5" t="s">
        <v>738</v>
      </c>
      <c r="H680" s="5">
        <v>1</v>
      </c>
      <c r="I680" s="5">
        <v>145</v>
      </c>
    </row>
    <row r="681" spans="1:9" ht="12.75">
      <c r="A681" s="5">
        <v>33323</v>
      </c>
      <c r="B681" s="5" t="s">
        <v>1688</v>
      </c>
      <c r="C681" s="5">
        <v>2</v>
      </c>
      <c r="D681" s="5" t="s">
        <v>10</v>
      </c>
      <c r="E681" s="5">
        <v>191</v>
      </c>
      <c r="F681" s="5" t="s">
        <v>1042</v>
      </c>
      <c r="G681" s="5" t="s">
        <v>738</v>
      </c>
      <c r="H681" s="5">
        <v>1</v>
      </c>
      <c r="I681" s="5">
        <v>145</v>
      </c>
    </row>
    <row r="682" spans="1:9" ht="12.75">
      <c r="A682" s="5">
        <v>33327</v>
      </c>
      <c r="B682" s="5" t="s">
        <v>1689</v>
      </c>
      <c r="C682" s="5">
        <v>2</v>
      </c>
      <c r="D682" s="5" t="s">
        <v>10</v>
      </c>
      <c r="E682" s="5">
        <v>191</v>
      </c>
      <c r="F682" s="5" t="s">
        <v>1042</v>
      </c>
      <c r="G682" s="5" t="s">
        <v>738</v>
      </c>
      <c r="H682" s="5">
        <v>1</v>
      </c>
      <c r="I682" s="5">
        <v>145</v>
      </c>
    </row>
    <row r="683" spans="1:9" ht="12.75">
      <c r="A683" s="5">
        <v>33331</v>
      </c>
      <c r="B683" s="5" t="s">
        <v>1690</v>
      </c>
      <c r="C683" s="5">
        <v>2</v>
      </c>
      <c r="D683" s="5" t="s">
        <v>10</v>
      </c>
      <c r="E683" s="5">
        <v>191</v>
      </c>
      <c r="F683" s="5" t="s">
        <v>1042</v>
      </c>
      <c r="G683" s="5" t="s">
        <v>738</v>
      </c>
      <c r="H683" s="5">
        <v>1</v>
      </c>
      <c r="I683" s="5">
        <v>145</v>
      </c>
    </row>
    <row r="684" spans="1:9" ht="12.75">
      <c r="A684" s="5">
        <v>33332</v>
      </c>
      <c r="B684" s="5" t="s">
        <v>1691</v>
      </c>
      <c r="C684" s="5">
        <v>2</v>
      </c>
      <c r="D684" s="5" t="s">
        <v>10</v>
      </c>
      <c r="E684" s="5">
        <v>191</v>
      </c>
      <c r="F684" s="5" t="s">
        <v>1042</v>
      </c>
      <c r="G684" s="5" t="s">
        <v>738</v>
      </c>
      <c r="H684" s="5">
        <v>1</v>
      </c>
      <c r="I684" s="5">
        <v>145</v>
      </c>
    </row>
    <row r="685" spans="1:9" ht="12.75">
      <c r="A685" s="5">
        <v>33333</v>
      </c>
      <c r="B685" s="5" t="s">
        <v>1692</v>
      </c>
      <c r="C685" s="5">
        <v>2</v>
      </c>
      <c r="D685" s="5" t="s">
        <v>10</v>
      </c>
      <c r="E685" s="5">
        <v>191</v>
      </c>
      <c r="F685" s="5" t="s">
        <v>1042</v>
      </c>
      <c r="G685" s="5" t="s">
        <v>738</v>
      </c>
      <c r="H685" s="5">
        <v>1</v>
      </c>
      <c r="I685" s="5">
        <v>145</v>
      </c>
    </row>
    <row r="686" spans="1:9" ht="12.75">
      <c r="A686" s="5">
        <v>33334</v>
      </c>
      <c r="B686" s="5" t="s">
        <v>1693</v>
      </c>
      <c r="C686" s="5">
        <v>2</v>
      </c>
      <c r="D686" s="5" t="s">
        <v>10</v>
      </c>
      <c r="E686" s="5">
        <v>191</v>
      </c>
      <c r="F686" s="5" t="s">
        <v>1042</v>
      </c>
      <c r="G686" s="5" t="s">
        <v>738</v>
      </c>
      <c r="H686" s="5">
        <v>1</v>
      </c>
      <c r="I686" s="5">
        <v>145</v>
      </c>
    </row>
    <row r="687" spans="1:9" ht="12.75">
      <c r="A687" s="5">
        <v>33336</v>
      </c>
      <c r="B687" s="5" t="s">
        <v>1694</v>
      </c>
      <c r="C687" s="5">
        <v>2</v>
      </c>
      <c r="D687" s="5" t="s">
        <v>10</v>
      </c>
      <c r="E687" s="5">
        <v>191</v>
      </c>
      <c r="F687" s="5" t="s">
        <v>1042</v>
      </c>
      <c r="G687" s="5" t="s">
        <v>738</v>
      </c>
      <c r="H687" s="5">
        <v>1</v>
      </c>
      <c r="I687" s="5">
        <v>145</v>
      </c>
    </row>
    <row r="688" spans="1:9" ht="12.75">
      <c r="A688" s="5">
        <v>33338</v>
      </c>
      <c r="B688" s="5" t="s">
        <v>1695</v>
      </c>
      <c r="C688" s="5">
        <v>2</v>
      </c>
      <c r="D688" s="5" t="s">
        <v>10</v>
      </c>
      <c r="E688" s="5">
        <v>191</v>
      </c>
      <c r="F688" s="5" t="s">
        <v>1042</v>
      </c>
      <c r="G688" s="5" t="s">
        <v>738</v>
      </c>
      <c r="H688" s="5">
        <v>1</v>
      </c>
      <c r="I688" s="5">
        <v>145</v>
      </c>
    </row>
    <row r="689" spans="1:9" ht="12.75">
      <c r="A689" s="5">
        <v>33339</v>
      </c>
      <c r="B689" s="5" t="s">
        <v>1696</v>
      </c>
      <c r="C689" s="5">
        <v>2</v>
      </c>
      <c r="D689" s="5" t="s">
        <v>10</v>
      </c>
      <c r="E689" s="5">
        <v>191</v>
      </c>
      <c r="F689" s="5" t="s">
        <v>1042</v>
      </c>
      <c r="G689" s="5" t="s">
        <v>738</v>
      </c>
      <c r="H689" s="5">
        <v>1</v>
      </c>
      <c r="I689" s="5">
        <v>145</v>
      </c>
    </row>
    <row r="690" spans="1:9" ht="12.75">
      <c r="A690" s="5">
        <v>33340</v>
      </c>
      <c r="B690" s="5" t="s">
        <v>1697</v>
      </c>
      <c r="C690" s="5">
        <v>2</v>
      </c>
      <c r="D690" s="5" t="s">
        <v>10</v>
      </c>
      <c r="E690" s="5">
        <v>191</v>
      </c>
      <c r="F690" s="5" t="s">
        <v>1042</v>
      </c>
      <c r="G690" s="5" t="s">
        <v>738</v>
      </c>
      <c r="H690" s="5">
        <v>1</v>
      </c>
      <c r="I690" s="5">
        <v>145</v>
      </c>
    </row>
    <row r="691" spans="1:9" ht="12.75">
      <c r="A691" s="5">
        <v>33341</v>
      </c>
      <c r="B691" s="5" t="s">
        <v>1698</v>
      </c>
      <c r="C691" s="5">
        <v>2</v>
      </c>
      <c r="D691" s="5" t="s">
        <v>10</v>
      </c>
      <c r="E691" s="5">
        <v>191</v>
      </c>
      <c r="F691" s="5" t="s">
        <v>1042</v>
      </c>
      <c r="G691" s="5" t="s">
        <v>738</v>
      </c>
      <c r="H691" s="5">
        <v>1</v>
      </c>
      <c r="I691" s="5">
        <v>145</v>
      </c>
    </row>
    <row r="692" spans="1:9" ht="12.75">
      <c r="A692" s="5">
        <v>33343</v>
      </c>
      <c r="B692" s="5" t="s">
        <v>1699</v>
      </c>
      <c r="C692" s="5">
        <v>2</v>
      </c>
      <c r="D692" s="5" t="s">
        <v>10</v>
      </c>
      <c r="E692" s="5">
        <v>191</v>
      </c>
      <c r="F692" s="5" t="s">
        <v>1042</v>
      </c>
      <c r="G692" s="5" t="s">
        <v>738</v>
      </c>
      <c r="H692" s="5">
        <v>1</v>
      </c>
      <c r="I692" s="5">
        <v>145</v>
      </c>
    </row>
    <row r="693" spans="1:9" ht="12.75">
      <c r="A693" s="5">
        <v>33346</v>
      </c>
      <c r="B693" s="5" t="s">
        <v>1700</v>
      </c>
      <c r="C693" s="5">
        <v>2</v>
      </c>
      <c r="D693" s="5" t="s">
        <v>10</v>
      </c>
      <c r="E693" s="5">
        <v>191</v>
      </c>
      <c r="F693" s="5" t="s">
        <v>1042</v>
      </c>
      <c r="G693" s="5" t="s">
        <v>738</v>
      </c>
      <c r="H693" s="5">
        <v>1</v>
      </c>
      <c r="I693" s="5">
        <v>145</v>
      </c>
    </row>
    <row r="694" spans="1:9" ht="12.75">
      <c r="A694" s="5">
        <v>33347</v>
      </c>
      <c r="B694" s="5" t="s">
        <v>1701</v>
      </c>
      <c r="C694" s="5">
        <v>2</v>
      </c>
      <c r="D694" s="5" t="s">
        <v>10</v>
      </c>
      <c r="E694" s="5">
        <v>191</v>
      </c>
      <c r="F694" s="5" t="s">
        <v>1042</v>
      </c>
      <c r="G694" s="5" t="s">
        <v>738</v>
      </c>
      <c r="H694" s="5">
        <v>1</v>
      </c>
      <c r="I694" s="5">
        <v>145</v>
      </c>
    </row>
    <row r="695" spans="1:9" ht="12.75">
      <c r="A695" s="5">
        <v>33348</v>
      </c>
      <c r="B695" s="5" t="s">
        <v>1702</v>
      </c>
      <c r="C695" s="5">
        <v>2</v>
      </c>
      <c r="D695" s="5" t="s">
        <v>10</v>
      </c>
      <c r="E695" s="5">
        <v>191</v>
      </c>
      <c r="F695" s="5" t="s">
        <v>1042</v>
      </c>
      <c r="G695" s="5" t="s">
        <v>738</v>
      </c>
      <c r="H695" s="5">
        <v>1</v>
      </c>
      <c r="I695" s="5">
        <v>145</v>
      </c>
    </row>
    <row r="696" spans="1:9" ht="12.75">
      <c r="A696" s="5">
        <v>33349</v>
      </c>
      <c r="B696" s="5" t="s">
        <v>1703</v>
      </c>
      <c r="C696" s="5">
        <v>2</v>
      </c>
      <c r="D696" s="5" t="s">
        <v>10</v>
      </c>
      <c r="E696" s="5">
        <v>191</v>
      </c>
      <c r="F696" s="5" t="s">
        <v>1042</v>
      </c>
      <c r="G696" s="5" t="s">
        <v>738</v>
      </c>
      <c r="H696" s="5">
        <v>1</v>
      </c>
      <c r="I696" s="5">
        <v>145</v>
      </c>
    </row>
    <row r="697" spans="1:9" ht="12.75">
      <c r="A697" s="5">
        <v>33350</v>
      </c>
      <c r="B697" s="5" t="s">
        <v>1704</v>
      </c>
      <c r="C697" s="5">
        <v>2</v>
      </c>
      <c r="D697" s="5" t="s">
        <v>10</v>
      </c>
      <c r="E697" s="5">
        <v>191</v>
      </c>
      <c r="F697" s="5" t="s">
        <v>1042</v>
      </c>
      <c r="G697" s="5" t="s">
        <v>738</v>
      </c>
      <c r="H697" s="5">
        <v>1</v>
      </c>
      <c r="I697" s="5">
        <v>145</v>
      </c>
    </row>
    <row r="698" spans="1:9" ht="12.75">
      <c r="A698" s="5">
        <v>33351</v>
      </c>
      <c r="B698" s="5" t="s">
        <v>1705</v>
      </c>
      <c r="C698" s="5">
        <v>2</v>
      </c>
      <c r="D698" s="5" t="s">
        <v>10</v>
      </c>
      <c r="E698" s="5">
        <v>191</v>
      </c>
      <c r="F698" s="5" t="s">
        <v>1042</v>
      </c>
      <c r="G698" s="5" t="s">
        <v>738</v>
      </c>
      <c r="H698" s="5">
        <v>1</v>
      </c>
      <c r="I698" s="5">
        <v>145</v>
      </c>
    </row>
    <row r="699" spans="1:9" ht="12.75">
      <c r="A699" s="5">
        <v>33365</v>
      </c>
      <c r="B699" s="5" t="s">
        <v>1706</v>
      </c>
      <c r="C699" s="5">
        <v>2</v>
      </c>
      <c r="D699" s="5" t="s">
        <v>10</v>
      </c>
      <c r="E699" s="5">
        <v>191</v>
      </c>
      <c r="F699" s="5" t="s">
        <v>1042</v>
      </c>
      <c r="G699" s="5" t="s">
        <v>125</v>
      </c>
      <c r="H699" s="5">
        <v>1</v>
      </c>
      <c r="I699" s="5">
        <v>144</v>
      </c>
    </row>
    <row r="700" spans="1:9" ht="12.75">
      <c r="A700" s="5">
        <v>33399</v>
      </c>
      <c r="B700" s="5" t="s">
        <v>1707</v>
      </c>
      <c r="C700" s="5">
        <v>2</v>
      </c>
      <c r="D700" s="5" t="s">
        <v>10</v>
      </c>
      <c r="E700" s="5">
        <v>191</v>
      </c>
      <c r="F700" s="5" t="s">
        <v>1042</v>
      </c>
      <c r="G700" s="5" t="s">
        <v>125</v>
      </c>
      <c r="H700" s="5">
        <v>1</v>
      </c>
      <c r="I700" s="5">
        <v>144</v>
      </c>
    </row>
    <row r="701" spans="1:9" ht="12.75">
      <c r="A701" s="5">
        <v>33402</v>
      </c>
      <c r="B701" s="5" t="s">
        <v>1708</v>
      </c>
      <c r="C701" s="5">
        <v>2</v>
      </c>
      <c r="D701" s="5" t="s">
        <v>10</v>
      </c>
      <c r="E701" s="5">
        <v>191</v>
      </c>
      <c r="F701" s="5" t="s">
        <v>1042</v>
      </c>
      <c r="G701" s="5" t="s">
        <v>125</v>
      </c>
      <c r="H701" s="5">
        <v>1</v>
      </c>
      <c r="I701" s="5">
        <v>144</v>
      </c>
    </row>
    <row r="702" spans="1:9" ht="12.75">
      <c r="A702" s="5">
        <v>33405</v>
      </c>
      <c r="B702" s="5" t="s">
        <v>1709</v>
      </c>
      <c r="C702" s="5">
        <v>2</v>
      </c>
      <c r="D702" s="5" t="s">
        <v>10</v>
      </c>
      <c r="E702" s="5">
        <v>191</v>
      </c>
      <c r="F702" s="5" t="s">
        <v>1042</v>
      </c>
      <c r="G702" s="5" t="s">
        <v>125</v>
      </c>
      <c r="H702" s="5">
        <v>1</v>
      </c>
      <c r="I702" s="5">
        <v>144</v>
      </c>
    </row>
    <row r="703" spans="1:9" ht="12.75">
      <c r="A703" s="5">
        <v>33409</v>
      </c>
      <c r="B703" s="5" t="s">
        <v>1710</v>
      </c>
      <c r="C703" s="5">
        <v>2</v>
      </c>
      <c r="D703" s="5" t="s">
        <v>10</v>
      </c>
      <c r="E703" s="5">
        <v>191</v>
      </c>
      <c r="F703" s="5" t="s">
        <v>1042</v>
      </c>
      <c r="G703" s="5" t="s">
        <v>55</v>
      </c>
      <c r="H703" s="5">
        <v>1</v>
      </c>
      <c r="I703" s="5">
        <v>144</v>
      </c>
    </row>
    <row r="704" spans="1:9" ht="12.75">
      <c r="A704" s="5">
        <v>33410</v>
      </c>
      <c r="B704" s="5" t="s">
        <v>1711</v>
      </c>
      <c r="C704" s="5">
        <v>2</v>
      </c>
      <c r="D704" s="5" t="s">
        <v>10</v>
      </c>
      <c r="E704" s="5">
        <v>191</v>
      </c>
      <c r="F704" s="5" t="s">
        <v>1042</v>
      </c>
      <c r="G704" s="5" t="s">
        <v>204</v>
      </c>
      <c r="H704" s="5">
        <v>1</v>
      </c>
      <c r="I704" s="5">
        <v>144</v>
      </c>
    </row>
    <row r="705" spans="1:9" ht="12.75">
      <c r="A705" s="5">
        <v>33412</v>
      </c>
      <c r="B705" s="5" t="s">
        <v>1712</v>
      </c>
      <c r="C705" s="5">
        <v>2</v>
      </c>
      <c r="D705" s="5" t="s">
        <v>10</v>
      </c>
      <c r="E705" s="5">
        <v>191</v>
      </c>
      <c r="F705" s="5" t="s">
        <v>1042</v>
      </c>
      <c r="G705" s="5" t="s">
        <v>49</v>
      </c>
      <c r="H705" s="5">
        <v>1</v>
      </c>
      <c r="I705" s="5">
        <v>144</v>
      </c>
    </row>
    <row r="706" spans="1:9" ht="12.75">
      <c r="A706" s="5">
        <v>33425</v>
      </c>
      <c r="B706" s="5" t="s">
        <v>1713</v>
      </c>
      <c r="C706" s="5">
        <v>2</v>
      </c>
      <c r="D706" s="5" t="s">
        <v>10</v>
      </c>
      <c r="E706" s="5">
        <v>191</v>
      </c>
      <c r="F706" s="5" t="s">
        <v>1042</v>
      </c>
      <c r="G706" s="5" t="s">
        <v>205</v>
      </c>
      <c r="H706" s="5">
        <v>1</v>
      </c>
      <c r="I706" s="5">
        <v>141</v>
      </c>
    </row>
    <row r="707" spans="1:9" ht="12.75">
      <c r="A707" s="5">
        <v>33427</v>
      </c>
      <c r="B707" s="5" t="s">
        <v>1714</v>
      </c>
      <c r="C707" s="5">
        <v>2</v>
      </c>
      <c r="D707" s="5" t="s">
        <v>10</v>
      </c>
      <c r="E707" s="5">
        <v>191</v>
      </c>
      <c r="F707" s="5" t="s">
        <v>1042</v>
      </c>
      <c r="G707" s="5" t="s">
        <v>206</v>
      </c>
      <c r="H707" s="5">
        <v>1</v>
      </c>
      <c r="I707" s="5">
        <v>141</v>
      </c>
    </row>
    <row r="708" spans="1:9" ht="12.75">
      <c r="A708" s="5">
        <v>33428</v>
      </c>
      <c r="B708" s="5" t="s">
        <v>1715</v>
      </c>
      <c r="C708" s="5">
        <v>2</v>
      </c>
      <c r="D708" s="5" t="s">
        <v>10</v>
      </c>
      <c r="E708" s="5">
        <v>191</v>
      </c>
      <c r="F708" s="5" t="s">
        <v>1042</v>
      </c>
      <c r="G708" s="5" t="s">
        <v>56</v>
      </c>
      <c r="H708" s="5">
        <v>1</v>
      </c>
      <c r="I708" s="5">
        <v>141</v>
      </c>
    </row>
    <row r="709" spans="1:9" ht="12.75">
      <c r="A709" s="5">
        <v>33430</v>
      </c>
      <c r="B709" s="5" t="s">
        <v>1716</v>
      </c>
      <c r="C709" s="5">
        <v>2</v>
      </c>
      <c r="D709" s="5" t="s">
        <v>10</v>
      </c>
      <c r="E709" s="5">
        <v>191</v>
      </c>
      <c r="F709" s="5" t="s">
        <v>1042</v>
      </c>
      <c r="G709" s="5" t="s">
        <v>205</v>
      </c>
      <c r="H709" s="5">
        <v>1</v>
      </c>
      <c r="I709" s="5">
        <v>141</v>
      </c>
    </row>
    <row r="710" spans="1:9" ht="12.75">
      <c r="A710" s="5">
        <v>33432</v>
      </c>
      <c r="B710" s="5" t="s">
        <v>1717</v>
      </c>
      <c r="C710" s="5">
        <v>2</v>
      </c>
      <c r="D710" s="5" t="s">
        <v>10</v>
      </c>
      <c r="E710" s="5">
        <v>191</v>
      </c>
      <c r="F710" s="5" t="s">
        <v>1042</v>
      </c>
      <c r="G710" s="5" t="s">
        <v>207</v>
      </c>
      <c r="H710" s="5">
        <v>1</v>
      </c>
      <c r="I710" s="5">
        <v>141</v>
      </c>
    </row>
    <row r="711" spans="1:9" ht="12.75">
      <c r="A711" s="5">
        <v>33433</v>
      </c>
      <c r="B711" s="5" t="s">
        <v>1718</v>
      </c>
      <c r="C711" s="5">
        <v>2</v>
      </c>
      <c r="D711" s="5" t="s">
        <v>10</v>
      </c>
      <c r="E711" s="5">
        <v>191</v>
      </c>
      <c r="F711" s="5" t="s">
        <v>1042</v>
      </c>
      <c r="G711" s="5" t="s">
        <v>208</v>
      </c>
      <c r="H711" s="5">
        <v>1</v>
      </c>
      <c r="I711" s="5">
        <v>141</v>
      </c>
    </row>
    <row r="712" spans="1:9" ht="12.75">
      <c r="A712" s="5">
        <v>33440</v>
      </c>
      <c r="B712" s="5" t="s">
        <v>1719</v>
      </c>
      <c r="C712" s="5">
        <v>2</v>
      </c>
      <c r="D712" s="5" t="s">
        <v>10</v>
      </c>
      <c r="E712" s="5">
        <v>191</v>
      </c>
      <c r="F712" s="5" t="s">
        <v>1042</v>
      </c>
      <c r="G712" s="5" t="s">
        <v>210</v>
      </c>
      <c r="H712" s="5">
        <v>1</v>
      </c>
      <c r="I712" s="5">
        <v>141</v>
      </c>
    </row>
    <row r="713" spans="1:9" ht="12.75">
      <c r="A713" s="5">
        <v>33441</v>
      </c>
      <c r="B713" s="5" t="s">
        <v>1720</v>
      </c>
      <c r="C713" s="5">
        <v>2</v>
      </c>
      <c r="D713" s="5" t="s">
        <v>10</v>
      </c>
      <c r="E713" s="5">
        <v>191</v>
      </c>
      <c r="F713" s="5" t="s">
        <v>1042</v>
      </c>
      <c r="G713" s="5" t="s">
        <v>209</v>
      </c>
      <c r="H713" s="5">
        <v>1</v>
      </c>
      <c r="I713" s="5">
        <v>141</v>
      </c>
    </row>
    <row r="714" spans="1:9" ht="12.75">
      <c r="A714" s="5">
        <v>33443</v>
      </c>
      <c r="B714" s="5" t="s">
        <v>1721</v>
      </c>
      <c r="C714" s="5">
        <v>2</v>
      </c>
      <c r="D714" s="5" t="s">
        <v>10</v>
      </c>
      <c r="E714" s="5">
        <v>191</v>
      </c>
      <c r="F714" s="5" t="s">
        <v>1042</v>
      </c>
      <c r="G714" s="5" t="s">
        <v>209</v>
      </c>
      <c r="H714" s="5">
        <v>1</v>
      </c>
      <c r="I714" s="5">
        <v>141</v>
      </c>
    </row>
    <row r="715" spans="1:9" ht="12.75">
      <c r="A715" s="5">
        <v>33444</v>
      </c>
      <c r="B715" s="5" t="s">
        <v>1722</v>
      </c>
      <c r="C715" s="5">
        <v>2</v>
      </c>
      <c r="D715" s="5" t="s">
        <v>10</v>
      </c>
      <c r="E715" s="5">
        <v>191</v>
      </c>
      <c r="F715" s="5" t="s">
        <v>1042</v>
      </c>
      <c r="G715" s="5" t="s">
        <v>1</v>
      </c>
      <c r="H715" s="5">
        <v>1</v>
      </c>
      <c r="I715" s="5">
        <v>141</v>
      </c>
    </row>
    <row r="716" spans="1:9" ht="12.75">
      <c r="A716" s="5">
        <v>33445</v>
      </c>
      <c r="B716" s="5" t="s">
        <v>1723</v>
      </c>
      <c r="C716" s="5">
        <v>2</v>
      </c>
      <c r="D716" s="5" t="s">
        <v>10</v>
      </c>
      <c r="E716" s="5">
        <v>191</v>
      </c>
      <c r="F716" s="5" t="s">
        <v>1042</v>
      </c>
      <c r="G716" s="5" t="s">
        <v>211</v>
      </c>
      <c r="H716" s="5">
        <v>1</v>
      </c>
      <c r="I716" s="5">
        <v>141</v>
      </c>
    </row>
    <row r="717" spans="1:9" ht="12.75">
      <c r="A717" s="5">
        <v>33446</v>
      </c>
      <c r="B717" s="5" t="s">
        <v>1724</v>
      </c>
      <c r="C717" s="5">
        <v>2</v>
      </c>
      <c r="D717" s="5" t="s">
        <v>10</v>
      </c>
      <c r="E717" s="5">
        <v>191</v>
      </c>
      <c r="F717" s="5" t="s">
        <v>1042</v>
      </c>
      <c r="G717" s="5" t="s">
        <v>212</v>
      </c>
      <c r="H717" s="5">
        <v>1</v>
      </c>
      <c r="I717" s="5">
        <v>141</v>
      </c>
    </row>
    <row r="718" spans="1:9" ht="12.75">
      <c r="A718" s="5">
        <v>33511</v>
      </c>
      <c r="B718" s="5" t="s">
        <v>1725</v>
      </c>
      <c r="C718" s="5">
        <v>2</v>
      </c>
      <c r="D718" s="5" t="s">
        <v>10</v>
      </c>
      <c r="E718" s="5">
        <v>191</v>
      </c>
      <c r="F718" s="5" t="s">
        <v>1042</v>
      </c>
      <c r="G718" s="5" t="s">
        <v>738</v>
      </c>
      <c r="H718" s="5">
        <v>1</v>
      </c>
      <c r="I718" s="5">
        <v>145</v>
      </c>
    </row>
    <row r="719" spans="1:9" ht="12.75">
      <c r="A719" s="5">
        <v>33514</v>
      </c>
      <c r="B719" s="5" t="s">
        <v>1726</v>
      </c>
      <c r="C719" s="5">
        <v>2</v>
      </c>
      <c r="D719" s="5" t="s">
        <v>10</v>
      </c>
      <c r="E719" s="5">
        <v>191</v>
      </c>
      <c r="F719" s="5" t="s">
        <v>1042</v>
      </c>
      <c r="G719" s="5" t="s">
        <v>738</v>
      </c>
      <c r="H719" s="5">
        <v>1</v>
      </c>
      <c r="I719" s="5">
        <v>145</v>
      </c>
    </row>
    <row r="720" spans="1:9" ht="12.75">
      <c r="A720" s="5">
        <v>33515</v>
      </c>
      <c r="B720" s="5" t="s">
        <v>1727</v>
      </c>
      <c r="C720" s="5">
        <v>2</v>
      </c>
      <c r="D720" s="5" t="s">
        <v>10</v>
      </c>
      <c r="E720" s="5">
        <v>191</v>
      </c>
      <c r="F720" s="5" t="s">
        <v>1042</v>
      </c>
      <c r="G720" s="5" t="s">
        <v>738</v>
      </c>
      <c r="H720" s="5">
        <v>1</v>
      </c>
      <c r="I720" s="5">
        <v>145</v>
      </c>
    </row>
    <row r="721" spans="1:9" ht="12.75">
      <c r="A721" s="5">
        <v>33516</v>
      </c>
      <c r="B721" s="5" t="s">
        <v>1728</v>
      </c>
      <c r="C721" s="5">
        <v>2</v>
      </c>
      <c r="D721" s="5" t="s">
        <v>10</v>
      </c>
      <c r="E721" s="5">
        <v>191</v>
      </c>
      <c r="F721" s="5" t="s">
        <v>1042</v>
      </c>
      <c r="G721" s="5" t="s">
        <v>738</v>
      </c>
      <c r="H721" s="5">
        <v>1</v>
      </c>
      <c r="I721" s="5">
        <v>143</v>
      </c>
    </row>
    <row r="722" spans="1:9" ht="12.75">
      <c r="A722" s="5">
        <v>33849</v>
      </c>
      <c r="B722" s="5" t="s">
        <v>1729</v>
      </c>
      <c r="C722" s="5">
        <v>2</v>
      </c>
      <c r="D722" s="5" t="s">
        <v>10</v>
      </c>
      <c r="E722" s="5">
        <v>26</v>
      </c>
      <c r="F722" s="5" t="s">
        <v>1099</v>
      </c>
      <c r="G722" s="5" t="s">
        <v>213</v>
      </c>
      <c r="H722" s="5">
        <v>9</v>
      </c>
      <c r="I722" s="5">
        <v>624</v>
      </c>
    </row>
    <row r="723" spans="1:9" ht="12.75">
      <c r="A723" s="5">
        <v>33850</v>
      </c>
      <c r="B723" s="5" t="s">
        <v>1730</v>
      </c>
      <c r="C723" s="5">
        <v>2</v>
      </c>
      <c r="D723" s="5" t="s">
        <v>10</v>
      </c>
      <c r="E723" s="5">
        <v>26</v>
      </c>
      <c r="F723" s="5" t="s">
        <v>1099</v>
      </c>
      <c r="G723" s="5" t="s">
        <v>214</v>
      </c>
      <c r="H723" s="5">
        <v>9</v>
      </c>
      <c r="I723" s="5">
        <v>704</v>
      </c>
    </row>
    <row r="724" spans="1:9" ht="12.75">
      <c r="A724" s="5">
        <v>33851</v>
      </c>
      <c r="B724" s="5" t="s">
        <v>1731</v>
      </c>
      <c r="C724" s="5">
        <v>2</v>
      </c>
      <c r="D724" s="5" t="s">
        <v>10</v>
      </c>
      <c r="E724" s="5">
        <v>191</v>
      </c>
      <c r="F724" s="5" t="s">
        <v>1042</v>
      </c>
      <c r="G724" s="5" t="s">
        <v>0</v>
      </c>
      <c r="H724" s="5">
        <v>1</v>
      </c>
      <c r="I724" s="5">
        <v>142</v>
      </c>
    </row>
    <row r="725" spans="1:9" ht="12.75">
      <c r="A725" s="5">
        <v>33852</v>
      </c>
      <c r="B725" s="5" t="s">
        <v>1732</v>
      </c>
      <c r="C725" s="5">
        <v>6</v>
      </c>
      <c r="D725" s="5" t="s">
        <v>523</v>
      </c>
      <c r="E725" s="5">
        <v>149</v>
      </c>
      <c r="F725" s="5" t="s">
        <v>1087</v>
      </c>
      <c r="G725" s="5" t="s">
        <v>738</v>
      </c>
      <c r="H725" s="5">
        <v>1</v>
      </c>
      <c r="I725" s="5">
        <v>142</v>
      </c>
    </row>
    <row r="726" spans="1:9" ht="12.75">
      <c r="A726" s="5">
        <v>36073</v>
      </c>
      <c r="B726" s="5" t="s">
        <v>1733</v>
      </c>
      <c r="C726" s="5">
        <v>2</v>
      </c>
      <c r="D726" s="5" t="s">
        <v>10</v>
      </c>
      <c r="E726" s="5">
        <v>26</v>
      </c>
      <c r="F726" s="5" t="s">
        <v>1099</v>
      </c>
      <c r="G726" s="5" t="s">
        <v>215</v>
      </c>
      <c r="H726" s="5">
        <v>9</v>
      </c>
      <c r="I726" s="5">
        <v>707</v>
      </c>
    </row>
    <row r="727" spans="1:9" ht="12.75">
      <c r="A727" s="5">
        <v>36240</v>
      </c>
      <c r="B727" s="5" t="s">
        <v>1734</v>
      </c>
      <c r="C727" s="5">
        <v>2</v>
      </c>
      <c r="D727" s="5" t="s">
        <v>10</v>
      </c>
      <c r="E727" s="5">
        <v>12</v>
      </c>
      <c r="F727" s="5" t="s">
        <v>1471</v>
      </c>
      <c r="G727" s="5" t="s">
        <v>463</v>
      </c>
      <c r="H727" s="5">
        <v>11</v>
      </c>
      <c r="I727" s="5">
        <v>562</v>
      </c>
    </row>
    <row r="728" spans="1:9" ht="12.75">
      <c r="A728" s="5">
        <v>36396</v>
      </c>
      <c r="B728" s="5" t="s">
        <v>1735</v>
      </c>
      <c r="C728" s="5">
        <v>2</v>
      </c>
      <c r="D728" s="5" t="s">
        <v>10</v>
      </c>
      <c r="E728" s="5">
        <v>25</v>
      </c>
      <c r="F728" s="5" t="s">
        <v>1306</v>
      </c>
      <c r="G728" s="5" t="s">
        <v>278</v>
      </c>
      <c r="H728" s="5">
        <v>7</v>
      </c>
      <c r="I728" s="5">
        <v>582</v>
      </c>
    </row>
    <row r="729" spans="1:9" ht="12.75">
      <c r="A729" s="5">
        <v>36399</v>
      </c>
      <c r="B729" s="5" t="s">
        <v>1736</v>
      </c>
      <c r="C729" s="5">
        <v>2</v>
      </c>
      <c r="D729" s="5" t="s">
        <v>10</v>
      </c>
      <c r="E729" s="5">
        <v>6</v>
      </c>
      <c r="F729" s="5" t="s">
        <v>1065</v>
      </c>
      <c r="G729" s="5" t="s">
        <v>2</v>
      </c>
      <c r="H729" s="5">
        <v>8</v>
      </c>
      <c r="I729" s="5">
        <v>209</v>
      </c>
    </row>
    <row r="730" spans="1:9" ht="12.75">
      <c r="A730" s="5">
        <v>36400</v>
      </c>
      <c r="B730" s="5" t="s">
        <v>1737</v>
      </c>
      <c r="C730" s="5">
        <v>2</v>
      </c>
      <c r="D730" s="5" t="s">
        <v>10</v>
      </c>
      <c r="E730" s="5">
        <v>6</v>
      </c>
      <c r="F730" s="5" t="s">
        <v>1065</v>
      </c>
      <c r="G730" s="5" t="s">
        <v>2</v>
      </c>
      <c r="H730" s="5">
        <v>8</v>
      </c>
      <c r="I730" s="5">
        <v>209</v>
      </c>
    </row>
    <row r="731" spans="1:9" ht="12.75">
      <c r="A731" s="5">
        <v>36403</v>
      </c>
      <c r="B731" s="5" t="s">
        <v>1738</v>
      </c>
      <c r="C731" s="5">
        <v>2</v>
      </c>
      <c r="D731" s="5" t="s">
        <v>10</v>
      </c>
      <c r="E731" s="5">
        <v>26</v>
      </c>
      <c r="F731" s="5" t="s">
        <v>1099</v>
      </c>
      <c r="G731" s="5" t="s">
        <v>216</v>
      </c>
      <c r="H731" s="5">
        <v>9</v>
      </c>
      <c r="I731" s="5">
        <v>490</v>
      </c>
    </row>
    <row r="732" spans="1:9" ht="12.75">
      <c r="A732" s="5">
        <v>36404</v>
      </c>
      <c r="B732" s="5" t="s">
        <v>1739</v>
      </c>
      <c r="C732" s="5">
        <v>2</v>
      </c>
      <c r="D732" s="5" t="s">
        <v>10</v>
      </c>
      <c r="E732" s="5">
        <v>26</v>
      </c>
      <c r="F732" s="5" t="s">
        <v>1099</v>
      </c>
      <c r="G732" s="5" t="s">
        <v>472</v>
      </c>
      <c r="H732" s="5">
        <v>9</v>
      </c>
      <c r="I732" s="5">
        <v>647</v>
      </c>
    </row>
    <row r="733" spans="1:9" ht="12.75">
      <c r="A733" s="5">
        <v>36850</v>
      </c>
      <c r="B733" s="5" t="s">
        <v>1740</v>
      </c>
      <c r="C733" s="5">
        <v>2</v>
      </c>
      <c r="D733" s="5" t="s">
        <v>10</v>
      </c>
      <c r="E733" s="5">
        <v>10</v>
      </c>
      <c r="F733" s="5" t="s">
        <v>1379</v>
      </c>
      <c r="G733" s="5" t="s">
        <v>217</v>
      </c>
      <c r="H733" s="5">
        <v>12</v>
      </c>
      <c r="I733" s="5">
        <v>221</v>
      </c>
    </row>
    <row r="734" spans="1:9" ht="12.75">
      <c r="A734" s="5">
        <v>36851</v>
      </c>
      <c r="B734" s="5" t="s">
        <v>1741</v>
      </c>
      <c r="C734" s="5">
        <v>2</v>
      </c>
      <c r="D734" s="5" t="s">
        <v>10</v>
      </c>
      <c r="E734" s="5">
        <v>26</v>
      </c>
      <c r="F734" s="5" t="s">
        <v>1099</v>
      </c>
      <c r="G734" s="5" t="s">
        <v>218</v>
      </c>
      <c r="H734" s="5">
        <v>9</v>
      </c>
      <c r="I734" s="5">
        <v>458</v>
      </c>
    </row>
    <row r="735" spans="1:9" ht="12.75">
      <c r="A735" s="5">
        <v>37109</v>
      </c>
      <c r="B735" s="5" t="s">
        <v>219</v>
      </c>
      <c r="C735" s="5">
        <v>6</v>
      </c>
      <c r="D735" s="5" t="s">
        <v>523</v>
      </c>
      <c r="E735" s="5">
        <v>181</v>
      </c>
      <c r="F735" s="5" t="s">
        <v>524</v>
      </c>
      <c r="G735" s="5" t="s">
        <v>738</v>
      </c>
      <c r="H735" s="5">
        <v>1</v>
      </c>
      <c r="I735" s="5">
        <v>145</v>
      </c>
    </row>
    <row r="736" spans="1:9" ht="12.75">
      <c r="A736" s="5">
        <v>37110</v>
      </c>
      <c r="B736" s="5" t="s">
        <v>220</v>
      </c>
      <c r="C736" s="5">
        <v>6</v>
      </c>
      <c r="D736" s="5" t="s">
        <v>523</v>
      </c>
      <c r="E736" s="5">
        <v>181</v>
      </c>
      <c r="F736" s="5" t="s">
        <v>524</v>
      </c>
      <c r="G736" s="5" t="s">
        <v>738</v>
      </c>
      <c r="H736" s="5">
        <v>1</v>
      </c>
      <c r="I736" s="5">
        <v>145</v>
      </c>
    </row>
    <row r="737" spans="1:9" ht="12.75">
      <c r="A737" s="5">
        <v>37111</v>
      </c>
      <c r="B737" s="5" t="s">
        <v>221</v>
      </c>
      <c r="C737" s="5">
        <v>6</v>
      </c>
      <c r="D737" s="5" t="s">
        <v>523</v>
      </c>
      <c r="E737" s="5">
        <v>181</v>
      </c>
      <c r="F737" s="5" t="s">
        <v>524</v>
      </c>
      <c r="G737" s="5" t="s">
        <v>738</v>
      </c>
      <c r="H737" s="5">
        <v>1</v>
      </c>
      <c r="I737" s="5">
        <v>145</v>
      </c>
    </row>
    <row r="738" spans="1:9" ht="12.75">
      <c r="A738" s="5">
        <v>37112</v>
      </c>
      <c r="B738" s="5" t="s">
        <v>222</v>
      </c>
      <c r="C738" s="5">
        <v>6</v>
      </c>
      <c r="D738" s="5" t="s">
        <v>523</v>
      </c>
      <c r="E738" s="5">
        <v>181</v>
      </c>
      <c r="F738" s="5" t="s">
        <v>524</v>
      </c>
      <c r="G738" s="5" t="s">
        <v>738</v>
      </c>
      <c r="H738" s="5">
        <v>1</v>
      </c>
      <c r="I738" s="5">
        <v>145</v>
      </c>
    </row>
    <row r="739" spans="1:9" ht="12.75">
      <c r="A739" s="5">
        <v>37115</v>
      </c>
      <c r="B739" s="5" t="s">
        <v>223</v>
      </c>
      <c r="C739" s="5">
        <v>6</v>
      </c>
      <c r="D739" s="5" t="s">
        <v>523</v>
      </c>
      <c r="E739" s="5">
        <v>181</v>
      </c>
      <c r="F739" s="5" t="s">
        <v>524</v>
      </c>
      <c r="G739" s="5" t="s">
        <v>738</v>
      </c>
      <c r="H739" s="5">
        <v>1</v>
      </c>
      <c r="I739" s="5">
        <v>145</v>
      </c>
    </row>
    <row r="740" spans="1:9" ht="12.75">
      <c r="A740" s="5">
        <v>37116</v>
      </c>
      <c r="B740" s="5" t="s">
        <v>348</v>
      </c>
      <c r="C740" s="5">
        <v>6</v>
      </c>
      <c r="D740" s="5" t="s">
        <v>523</v>
      </c>
      <c r="E740" s="5">
        <v>181</v>
      </c>
      <c r="F740" s="5" t="s">
        <v>524</v>
      </c>
      <c r="G740" s="5" t="s">
        <v>738</v>
      </c>
      <c r="H740" s="5">
        <v>1</v>
      </c>
      <c r="I740" s="5">
        <v>145</v>
      </c>
    </row>
    <row r="741" spans="1:9" ht="12.75">
      <c r="A741" s="5">
        <v>37117</v>
      </c>
      <c r="B741" s="5" t="s">
        <v>349</v>
      </c>
      <c r="C741" s="5">
        <v>6</v>
      </c>
      <c r="D741" s="5" t="s">
        <v>523</v>
      </c>
      <c r="E741" s="5">
        <v>181</v>
      </c>
      <c r="F741" s="5" t="s">
        <v>524</v>
      </c>
      <c r="G741" s="5" t="s">
        <v>738</v>
      </c>
      <c r="H741" s="5">
        <v>1</v>
      </c>
      <c r="I741" s="5">
        <v>145</v>
      </c>
    </row>
    <row r="742" spans="1:9" ht="12.75">
      <c r="A742" s="5">
        <v>37118</v>
      </c>
      <c r="B742" s="5" t="s">
        <v>350</v>
      </c>
      <c r="C742" s="5">
        <v>6</v>
      </c>
      <c r="D742" s="5" t="s">
        <v>523</v>
      </c>
      <c r="E742" s="5">
        <v>181</v>
      </c>
      <c r="F742" s="5" t="s">
        <v>524</v>
      </c>
      <c r="G742" s="5" t="s">
        <v>738</v>
      </c>
      <c r="H742" s="5">
        <v>1</v>
      </c>
      <c r="I742" s="5">
        <v>145</v>
      </c>
    </row>
    <row r="743" spans="1:9" ht="12.75">
      <c r="A743" s="5">
        <v>37119</v>
      </c>
      <c r="B743" s="5" t="s">
        <v>351</v>
      </c>
      <c r="C743" s="5">
        <v>6</v>
      </c>
      <c r="D743" s="5" t="s">
        <v>523</v>
      </c>
      <c r="E743" s="5">
        <v>181</v>
      </c>
      <c r="F743" s="5" t="s">
        <v>524</v>
      </c>
      <c r="G743" s="5" t="s">
        <v>738</v>
      </c>
      <c r="H743" s="5">
        <v>1</v>
      </c>
      <c r="I743" s="5">
        <v>145</v>
      </c>
    </row>
    <row r="744" spans="1:9" ht="12.75">
      <c r="A744" s="5">
        <v>37120</v>
      </c>
      <c r="B744" s="5" t="s">
        <v>352</v>
      </c>
      <c r="C744" s="5">
        <v>6</v>
      </c>
      <c r="D744" s="5" t="s">
        <v>523</v>
      </c>
      <c r="E744" s="5">
        <v>181</v>
      </c>
      <c r="F744" s="5" t="s">
        <v>524</v>
      </c>
      <c r="G744" s="5" t="s">
        <v>738</v>
      </c>
      <c r="H744" s="5">
        <v>1</v>
      </c>
      <c r="I744" s="5">
        <v>145</v>
      </c>
    </row>
    <row r="745" spans="1:9" ht="12.75">
      <c r="A745" s="5">
        <v>37122</v>
      </c>
      <c r="B745" s="5" t="s">
        <v>353</v>
      </c>
      <c r="C745" s="5">
        <v>6</v>
      </c>
      <c r="D745" s="5" t="s">
        <v>523</v>
      </c>
      <c r="E745" s="5">
        <v>181</v>
      </c>
      <c r="F745" s="5" t="s">
        <v>524</v>
      </c>
      <c r="G745" s="5" t="s">
        <v>738</v>
      </c>
      <c r="H745" s="5">
        <v>1</v>
      </c>
      <c r="I745" s="5">
        <v>145</v>
      </c>
    </row>
    <row r="746" spans="1:9" ht="12.75">
      <c r="A746" s="5">
        <v>37123</v>
      </c>
      <c r="B746" s="5" t="s">
        <v>354</v>
      </c>
      <c r="C746" s="5">
        <v>6</v>
      </c>
      <c r="D746" s="5" t="s">
        <v>523</v>
      </c>
      <c r="E746" s="5">
        <v>181</v>
      </c>
      <c r="F746" s="5" t="s">
        <v>524</v>
      </c>
      <c r="G746" s="5" t="s">
        <v>738</v>
      </c>
      <c r="H746" s="5">
        <v>1</v>
      </c>
      <c r="I746" s="5">
        <v>145</v>
      </c>
    </row>
    <row r="747" spans="1:9" ht="12.75">
      <c r="A747" s="5">
        <v>37124</v>
      </c>
      <c r="B747" s="5" t="s">
        <v>355</v>
      </c>
      <c r="C747" s="5">
        <v>6</v>
      </c>
      <c r="D747" s="5" t="s">
        <v>523</v>
      </c>
      <c r="E747" s="5">
        <v>181</v>
      </c>
      <c r="F747" s="5" t="s">
        <v>524</v>
      </c>
      <c r="G747" s="5" t="s">
        <v>738</v>
      </c>
      <c r="H747" s="5">
        <v>1</v>
      </c>
      <c r="I747" s="5">
        <v>145</v>
      </c>
    </row>
    <row r="748" spans="1:9" ht="12.75">
      <c r="A748" s="5">
        <v>37125</v>
      </c>
      <c r="B748" s="5" t="s">
        <v>356</v>
      </c>
      <c r="C748" s="5">
        <v>6</v>
      </c>
      <c r="D748" s="5" t="s">
        <v>523</v>
      </c>
      <c r="E748" s="5">
        <v>181</v>
      </c>
      <c r="F748" s="5" t="s">
        <v>524</v>
      </c>
      <c r="G748" s="5" t="s">
        <v>738</v>
      </c>
      <c r="H748" s="5">
        <v>1</v>
      </c>
      <c r="I748" s="5">
        <v>145</v>
      </c>
    </row>
    <row r="749" spans="1:9" ht="12.75">
      <c r="A749" s="5">
        <v>37126</v>
      </c>
      <c r="B749" s="5" t="s">
        <v>357</v>
      </c>
      <c r="C749" s="5">
        <v>6</v>
      </c>
      <c r="D749" s="5" t="s">
        <v>523</v>
      </c>
      <c r="E749" s="5">
        <v>181</v>
      </c>
      <c r="F749" s="5" t="s">
        <v>524</v>
      </c>
      <c r="G749" s="5" t="s">
        <v>738</v>
      </c>
      <c r="H749" s="5">
        <v>1</v>
      </c>
      <c r="I749" s="5">
        <v>145</v>
      </c>
    </row>
    <row r="750" spans="1:9" ht="12.75">
      <c r="A750" s="5">
        <v>37127</v>
      </c>
      <c r="B750" s="5" t="s">
        <v>358</v>
      </c>
      <c r="C750" s="5">
        <v>6</v>
      </c>
      <c r="D750" s="5" t="s">
        <v>523</v>
      </c>
      <c r="E750" s="5">
        <v>181</v>
      </c>
      <c r="F750" s="5" t="s">
        <v>524</v>
      </c>
      <c r="G750" s="5" t="s">
        <v>738</v>
      </c>
      <c r="H750" s="5">
        <v>1</v>
      </c>
      <c r="I750" s="5">
        <v>145</v>
      </c>
    </row>
    <row r="751" spans="1:9" ht="12.75">
      <c r="A751" s="5">
        <v>37130</v>
      </c>
      <c r="B751" s="5" t="s">
        <v>57</v>
      </c>
      <c r="C751" s="5">
        <v>6</v>
      </c>
      <c r="D751" s="5" t="s">
        <v>523</v>
      </c>
      <c r="E751" s="5">
        <v>181</v>
      </c>
      <c r="F751" s="5" t="s">
        <v>524</v>
      </c>
      <c r="G751" s="5" t="s">
        <v>738</v>
      </c>
      <c r="H751" s="5">
        <v>1</v>
      </c>
      <c r="I751" s="5">
        <v>145</v>
      </c>
    </row>
    <row r="752" spans="1:9" ht="12.75">
      <c r="A752" s="5">
        <v>37133</v>
      </c>
      <c r="B752" s="5" t="s">
        <v>359</v>
      </c>
      <c r="C752" s="5">
        <v>6</v>
      </c>
      <c r="D752" s="5" t="s">
        <v>523</v>
      </c>
      <c r="E752" s="5">
        <v>181</v>
      </c>
      <c r="F752" s="5" t="s">
        <v>524</v>
      </c>
      <c r="G752" s="5" t="s">
        <v>738</v>
      </c>
      <c r="H752" s="5">
        <v>1</v>
      </c>
      <c r="I752" s="5">
        <v>145</v>
      </c>
    </row>
    <row r="753" spans="1:9" ht="12.75">
      <c r="A753" s="5">
        <v>37134</v>
      </c>
      <c r="B753" s="5" t="s">
        <v>360</v>
      </c>
      <c r="C753" s="5">
        <v>6</v>
      </c>
      <c r="D753" s="5" t="s">
        <v>523</v>
      </c>
      <c r="E753" s="5">
        <v>181</v>
      </c>
      <c r="F753" s="5" t="s">
        <v>524</v>
      </c>
      <c r="G753" s="5" t="s">
        <v>738</v>
      </c>
      <c r="H753" s="5">
        <v>1</v>
      </c>
      <c r="I753" s="5">
        <v>145</v>
      </c>
    </row>
    <row r="754" spans="1:9" ht="12.75">
      <c r="A754" s="5">
        <v>37135</v>
      </c>
      <c r="B754" s="5" t="s">
        <v>361</v>
      </c>
      <c r="C754" s="5">
        <v>6</v>
      </c>
      <c r="D754" s="5" t="s">
        <v>523</v>
      </c>
      <c r="E754" s="5">
        <v>181</v>
      </c>
      <c r="F754" s="5" t="s">
        <v>524</v>
      </c>
      <c r="G754" s="5" t="s">
        <v>738</v>
      </c>
      <c r="H754" s="5">
        <v>1</v>
      </c>
      <c r="I754" s="5">
        <v>145</v>
      </c>
    </row>
    <row r="755" spans="1:9" ht="12.75">
      <c r="A755" s="5">
        <v>37136</v>
      </c>
      <c r="B755" s="5" t="s">
        <v>362</v>
      </c>
      <c r="C755" s="5">
        <v>6</v>
      </c>
      <c r="D755" s="5" t="s">
        <v>523</v>
      </c>
      <c r="E755" s="5">
        <v>181</v>
      </c>
      <c r="F755" s="5" t="s">
        <v>524</v>
      </c>
      <c r="G755" s="5" t="s">
        <v>738</v>
      </c>
      <c r="H755" s="5">
        <v>1</v>
      </c>
      <c r="I755" s="5">
        <v>145</v>
      </c>
    </row>
    <row r="756" spans="1:9" ht="12.75">
      <c r="A756" s="5">
        <v>37137</v>
      </c>
      <c r="B756" s="5" t="s">
        <v>363</v>
      </c>
      <c r="C756" s="5">
        <v>6</v>
      </c>
      <c r="D756" s="5" t="s">
        <v>523</v>
      </c>
      <c r="E756" s="5">
        <v>181</v>
      </c>
      <c r="F756" s="5" t="s">
        <v>524</v>
      </c>
      <c r="G756" s="5" t="s">
        <v>738</v>
      </c>
      <c r="H756" s="5">
        <v>1</v>
      </c>
      <c r="I756" s="5">
        <v>145</v>
      </c>
    </row>
    <row r="757" spans="1:9" ht="12.75">
      <c r="A757" s="5">
        <v>37138</v>
      </c>
      <c r="B757" s="5" t="s">
        <v>364</v>
      </c>
      <c r="C757" s="5">
        <v>6</v>
      </c>
      <c r="D757" s="5" t="s">
        <v>523</v>
      </c>
      <c r="E757" s="5">
        <v>181</v>
      </c>
      <c r="F757" s="5" t="s">
        <v>524</v>
      </c>
      <c r="G757" s="5" t="s">
        <v>738</v>
      </c>
      <c r="H757" s="5">
        <v>1</v>
      </c>
      <c r="I757" s="5">
        <v>145</v>
      </c>
    </row>
    <row r="758" spans="1:9" ht="12.75">
      <c r="A758" s="5">
        <v>37453</v>
      </c>
      <c r="B758" s="5" t="s">
        <v>1742</v>
      </c>
      <c r="C758" s="5">
        <v>7</v>
      </c>
      <c r="D758" s="5" t="s">
        <v>11</v>
      </c>
      <c r="E758" s="5">
        <v>1</v>
      </c>
      <c r="F758" s="5" t="s">
        <v>662</v>
      </c>
      <c r="G758" s="5" t="s">
        <v>738</v>
      </c>
      <c r="H758" s="5">
        <v>1</v>
      </c>
      <c r="I758" s="5">
        <v>145</v>
      </c>
    </row>
    <row r="759" spans="1:9" ht="12.75">
      <c r="A759" s="5">
        <v>37503</v>
      </c>
      <c r="B759" s="5" t="s">
        <v>1743</v>
      </c>
      <c r="C759" s="5">
        <v>6</v>
      </c>
      <c r="D759" s="5" t="s">
        <v>523</v>
      </c>
      <c r="E759" s="5">
        <v>140</v>
      </c>
      <c r="F759" s="5" t="s">
        <v>1744</v>
      </c>
      <c r="G759" s="5" t="s">
        <v>58</v>
      </c>
      <c r="H759" s="5">
        <v>3</v>
      </c>
      <c r="I759" s="5">
        <v>510</v>
      </c>
    </row>
    <row r="760" spans="1:9" ht="12.75">
      <c r="A760" s="5">
        <v>39307</v>
      </c>
      <c r="B760" s="5" t="s">
        <v>1745</v>
      </c>
      <c r="C760" s="5">
        <v>2</v>
      </c>
      <c r="D760" s="5" t="s">
        <v>10</v>
      </c>
      <c r="E760" s="5">
        <v>25</v>
      </c>
      <c r="F760" s="5" t="s">
        <v>1306</v>
      </c>
      <c r="G760" s="5" t="s">
        <v>278</v>
      </c>
      <c r="H760" s="5">
        <v>7</v>
      </c>
      <c r="I760" s="5">
        <v>582</v>
      </c>
    </row>
    <row r="761" spans="1:9" ht="12.75">
      <c r="A761" s="5">
        <v>39308</v>
      </c>
      <c r="B761" s="5" t="s">
        <v>1746</v>
      </c>
      <c r="C761" s="5">
        <v>2</v>
      </c>
      <c r="D761" s="5" t="s">
        <v>10</v>
      </c>
      <c r="E761" s="5">
        <v>25</v>
      </c>
      <c r="F761" s="5" t="s">
        <v>1306</v>
      </c>
      <c r="G761" s="5" t="s">
        <v>278</v>
      </c>
      <c r="H761" s="5">
        <v>7</v>
      </c>
      <c r="I761" s="5">
        <v>582</v>
      </c>
    </row>
    <row r="762" spans="1:9" ht="12.75">
      <c r="A762" s="5">
        <v>39309</v>
      </c>
      <c r="B762" s="5" t="s">
        <v>1747</v>
      </c>
      <c r="C762" s="5">
        <v>2</v>
      </c>
      <c r="D762" s="5" t="s">
        <v>10</v>
      </c>
      <c r="E762" s="5">
        <v>12</v>
      </c>
      <c r="F762" s="5" t="s">
        <v>1471</v>
      </c>
      <c r="G762" s="5" t="s">
        <v>365</v>
      </c>
      <c r="H762" s="5">
        <v>11</v>
      </c>
      <c r="I762" s="5">
        <v>730</v>
      </c>
    </row>
    <row r="763" spans="1:9" ht="12.75">
      <c r="A763" s="5">
        <v>39310</v>
      </c>
      <c r="B763" s="5" t="s">
        <v>1748</v>
      </c>
      <c r="C763" s="5">
        <v>2</v>
      </c>
      <c r="D763" s="5" t="s">
        <v>10</v>
      </c>
      <c r="E763" s="5">
        <v>12</v>
      </c>
      <c r="F763" s="5" t="s">
        <v>1471</v>
      </c>
      <c r="G763" s="5" t="s">
        <v>59</v>
      </c>
      <c r="H763" s="5">
        <v>11</v>
      </c>
      <c r="I763" s="5">
        <v>725</v>
      </c>
    </row>
    <row r="764" spans="1:9" ht="12.75">
      <c r="A764" s="5">
        <v>39311</v>
      </c>
      <c r="B764" s="5" t="s">
        <v>1749</v>
      </c>
      <c r="C764" s="5">
        <v>2</v>
      </c>
      <c r="D764" s="5" t="s">
        <v>10</v>
      </c>
      <c r="E764" s="5">
        <v>12</v>
      </c>
      <c r="F764" s="5" t="s">
        <v>1471</v>
      </c>
      <c r="G764" s="5" t="s">
        <v>307</v>
      </c>
      <c r="H764" s="5">
        <v>11</v>
      </c>
      <c r="I764" s="5">
        <v>561</v>
      </c>
    </row>
    <row r="765" spans="1:9" ht="12.75">
      <c r="A765" s="5">
        <v>39579</v>
      </c>
      <c r="B765" s="5" t="s">
        <v>1750</v>
      </c>
      <c r="C765" s="5">
        <v>2</v>
      </c>
      <c r="D765" s="5" t="s">
        <v>10</v>
      </c>
      <c r="E765" s="5">
        <v>6</v>
      </c>
      <c r="F765" s="5" t="s">
        <v>1065</v>
      </c>
      <c r="G765" s="5" t="s">
        <v>2</v>
      </c>
      <c r="H765" s="5">
        <v>8</v>
      </c>
      <c r="I765" s="5">
        <v>209</v>
      </c>
    </row>
    <row r="766" spans="1:9" ht="12.75">
      <c r="A766" s="5">
        <v>45716</v>
      </c>
      <c r="B766" s="5" t="s">
        <v>1751</v>
      </c>
      <c r="C766" s="5">
        <v>2</v>
      </c>
      <c r="D766" s="5" t="s">
        <v>10</v>
      </c>
      <c r="E766" s="5">
        <v>36</v>
      </c>
      <c r="F766" s="5" t="s">
        <v>1550</v>
      </c>
      <c r="G766" s="5" t="s">
        <v>124</v>
      </c>
      <c r="H766" s="5">
        <v>3</v>
      </c>
      <c r="I766" s="5">
        <v>574</v>
      </c>
    </row>
    <row r="767" spans="1:9" ht="12.75">
      <c r="A767" s="5">
        <v>45719</v>
      </c>
      <c r="B767" s="5" t="s">
        <v>1752</v>
      </c>
      <c r="C767" s="5">
        <v>2</v>
      </c>
      <c r="D767" s="5" t="s">
        <v>10</v>
      </c>
      <c r="E767" s="5">
        <v>36</v>
      </c>
      <c r="F767" s="5" t="s">
        <v>1550</v>
      </c>
      <c r="G767" s="5" t="s">
        <v>366</v>
      </c>
      <c r="H767" s="5">
        <v>3</v>
      </c>
      <c r="I767" s="5">
        <v>409</v>
      </c>
    </row>
    <row r="768" spans="1:9" ht="12.75">
      <c r="A768" s="5">
        <v>45720</v>
      </c>
      <c r="B768" s="5" t="s">
        <v>1753</v>
      </c>
      <c r="C768" s="5">
        <v>2</v>
      </c>
      <c r="D768" s="5" t="s">
        <v>10</v>
      </c>
      <c r="E768" s="5">
        <v>36</v>
      </c>
      <c r="F768" s="5" t="s">
        <v>1550</v>
      </c>
      <c r="G768" s="5" t="s">
        <v>367</v>
      </c>
      <c r="H768" s="5">
        <v>3</v>
      </c>
      <c r="I768" s="5">
        <v>448</v>
      </c>
    </row>
    <row r="769" spans="1:9" ht="12.75">
      <c r="A769" s="5">
        <v>45721</v>
      </c>
      <c r="B769" s="5" t="s">
        <v>1754</v>
      </c>
      <c r="C769" s="5">
        <v>2</v>
      </c>
      <c r="D769" s="5" t="s">
        <v>10</v>
      </c>
      <c r="E769" s="5">
        <v>36</v>
      </c>
      <c r="F769" s="5" t="s">
        <v>1550</v>
      </c>
      <c r="G769" s="5" t="s">
        <v>58</v>
      </c>
      <c r="H769" s="5">
        <v>3</v>
      </c>
      <c r="I769" s="5">
        <v>510</v>
      </c>
    </row>
    <row r="770" spans="1:9" ht="12.75">
      <c r="A770" s="5">
        <v>45722</v>
      </c>
      <c r="B770" s="5" t="s">
        <v>1755</v>
      </c>
      <c r="C770" s="5">
        <v>2</v>
      </c>
      <c r="D770" s="5" t="s">
        <v>10</v>
      </c>
      <c r="E770" s="5">
        <v>37</v>
      </c>
      <c r="F770" s="5" t="s">
        <v>1079</v>
      </c>
      <c r="G770" s="5" t="s">
        <v>368</v>
      </c>
      <c r="H770" s="5">
        <v>3</v>
      </c>
      <c r="I770" s="5">
        <v>524</v>
      </c>
    </row>
    <row r="771" spans="1:9" ht="12.75">
      <c r="A771" s="5">
        <v>45723</v>
      </c>
      <c r="B771" s="5" t="s">
        <v>1756</v>
      </c>
      <c r="C771" s="5">
        <v>2</v>
      </c>
      <c r="D771" s="5" t="s">
        <v>10</v>
      </c>
      <c r="E771" s="5">
        <v>36</v>
      </c>
      <c r="F771" s="5" t="s">
        <v>1550</v>
      </c>
      <c r="G771" s="5" t="s">
        <v>124</v>
      </c>
      <c r="H771" s="5">
        <v>3</v>
      </c>
      <c r="I771" s="5">
        <v>574</v>
      </c>
    </row>
    <row r="772" spans="1:9" ht="12.75">
      <c r="A772" s="5">
        <v>45724</v>
      </c>
      <c r="B772" s="5" t="s">
        <v>1757</v>
      </c>
      <c r="C772" s="5">
        <v>2</v>
      </c>
      <c r="D772" s="5" t="s">
        <v>10</v>
      </c>
      <c r="E772" s="5">
        <v>36</v>
      </c>
      <c r="F772" s="5" t="s">
        <v>1550</v>
      </c>
      <c r="G772" s="5" t="s">
        <v>369</v>
      </c>
      <c r="H772" s="5">
        <v>3</v>
      </c>
      <c r="I772" s="5">
        <v>665</v>
      </c>
    </row>
    <row r="773" spans="1:9" ht="12.75">
      <c r="A773" s="5">
        <v>45725</v>
      </c>
      <c r="B773" s="5" t="s">
        <v>1758</v>
      </c>
      <c r="C773" s="5">
        <v>2</v>
      </c>
      <c r="D773" s="5" t="s">
        <v>10</v>
      </c>
      <c r="E773" s="5">
        <v>36</v>
      </c>
      <c r="F773" s="5" t="s">
        <v>1550</v>
      </c>
      <c r="G773" s="5" t="s">
        <v>370</v>
      </c>
      <c r="H773" s="5">
        <v>3</v>
      </c>
      <c r="I773" s="5">
        <v>520</v>
      </c>
    </row>
    <row r="774" spans="1:9" ht="12.75">
      <c r="A774" s="5">
        <v>45726</v>
      </c>
      <c r="B774" s="5" t="s">
        <v>1759</v>
      </c>
      <c r="C774" s="5">
        <v>2</v>
      </c>
      <c r="D774" s="5" t="s">
        <v>10</v>
      </c>
      <c r="E774" s="5">
        <v>38</v>
      </c>
      <c r="F774" s="5" t="s">
        <v>1106</v>
      </c>
      <c r="G774" s="5" t="s">
        <v>371</v>
      </c>
      <c r="H774" s="5">
        <v>5</v>
      </c>
      <c r="I774" s="5">
        <v>176</v>
      </c>
    </row>
    <row r="775" spans="1:9" ht="12.75">
      <c r="A775" s="5">
        <v>45727</v>
      </c>
      <c r="B775" s="5" t="s">
        <v>1760</v>
      </c>
      <c r="C775" s="5">
        <v>2</v>
      </c>
      <c r="D775" s="5" t="s">
        <v>10</v>
      </c>
      <c r="E775" s="5">
        <v>36</v>
      </c>
      <c r="F775" s="5" t="s">
        <v>1550</v>
      </c>
      <c r="G775" s="5" t="s">
        <v>60</v>
      </c>
      <c r="H775" s="5">
        <v>3</v>
      </c>
      <c r="I775" s="5">
        <v>203</v>
      </c>
    </row>
    <row r="776" spans="1:9" ht="12.75">
      <c r="A776" s="5">
        <v>45728</v>
      </c>
      <c r="B776" s="5" t="s">
        <v>1761</v>
      </c>
      <c r="C776" s="5">
        <v>2</v>
      </c>
      <c r="D776" s="5" t="s">
        <v>10</v>
      </c>
      <c r="E776" s="5">
        <v>36</v>
      </c>
      <c r="F776" s="5" t="s">
        <v>1550</v>
      </c>
      <c r="G776" s="5" t="s">
        <v>372</v>
      </c>
      <c r="H776" s="5">
        <v>5</v>
      </c>
      <c r="I776" s="5">
        <v>360</v>
      </c>
    </row>
    <row r="777" spans="1:9" ht="12.75">
      <c r="A777" s="5">
        <v>45729</v>
      </c>
      <c r="B777" s="5" t="s">
        <v>1762</v>
      </c>
      <c r="C777" s="5">
        <v>2</v>
      </c>
      <c r="D777" s="5" t="s">
        <v>10</v>
      </c>
      <c r="E777" s="5">
        <v>38</v>
      </c>
      <c r="F777" s="5" t="s">
        <v>1106</v>
      </c>
      <c r="G777" s="5" t="s">
        <v>373</v>
      </c>
      <c r="H777" s="5">
        <v>5</v>
      </c>
      <c r="I777" s="5">
        <v>576</v>
      </c>
    </row>
    <row r="778" spans="1:9" ht="12.75">
      <c r="A778" s="5">
        <v>45754</v>
      </c>
      <c r="B778" s="5" t="s">
        <v>1763</v>
      </c>
      <c r="C778" s="5">
        <v>2</v>
      </c>
      <c r="D778" s="5" t="s">
        <v>10</v>
      </c>
      <c r="E778" s="5">
        <v>36</v>
      </c>
      <c r="F778" s="5" t="s">
        <v>1550</v>
      </c>
      <c r="G778" s="5" t="s">
        <v>374</v>
      </c>
      <c r="H778" s="5">
        <v>3</v>
      </c>
      <c r="I778" s="5">
        <v>248</v>
      </c>
    </row>
    <row r="779" spans="1:9" ht="12.75">
      <c r="A779" s="5">
        <v>45755</v>
      </c>
      <c r="B779" s="5" t="s">
        <v>1764</v>
      </c>
      <c r="C779" s="5">
        <v>2</v>
      </c>
      <c r="D779" s="5" t="s">
        <v>10</v>
      </c>
      <c r="E779" s="5">
        <v>36</v>
      </c>
      <c r="F779" s="5" t="s">
        <v>1550</v>
      </c>
      <c r="G779" s="5" t="s">
        <v>375</v>
      </c>
      <c r="H779" s="5">
        <v>3</v>
      </c>
      <c r="I779" s="5">
        <v>296</v>
      </c>
    </row>
    <row r="780" spans="1:9" ht="12.75">
      <c r="A780" s="5">
        <v>45756</v>
      </c>
      <c r="B780" s="5" t="s">
        <v>1765</v>
      </c>
      <c r="C780" s="5">
        <v>2</v>
      </c>
      <c r="D780" s="5" t="s">
        <v>10</v>
      </c>
      <c r="E780" s="5">
        <v>36</v>
      </c>
      <c r="F780" s="5" t="s">
        <v>1550</v>
      </c>
      <c r="G780" s="5" t="s">
        <v>376</v>
      </c>
      <c r="H780" s="5">
        <v>3</v>
      </c>
      <c r="I780" s="5">
        <v>351</v>
      </c>
    </row>
    <row r="781" spans="1:9" ht="12.75">
      <c r="A781" s="5">
        <v>45757</v>
      </c>
      <c r="B781" s="5" t="s">
        <v>1766</v>
      </c>
      <c r="C781" s="5">
        <v>2</v>
      </c>
      <c r="D781" s="5" t="s">
        <v>10</v>
      </c>
      <c r="E781" s="5">
        <v>36</v>
      </c>
      <c r="F781" s="5" t="s">
        <v>1550</v>
      </c>
      <c r="G781" s="5" t="s">
        <v>377</v>
      </c>
      <c r="H781" s="5">
        <v>3</v>
      </c>
      <c r="I781" s="5">
        <v>381</v>
      </c>
    </row>
    <row r="782" spans="1:9" ht="12.75">
      <c r="A782" s="5">
        <v>45758</v>
      </c>
      <c r="B782" s="5" t="s">
        <v>1767</v>
      </c>
      <c r="C782" s="5">
        <v>2</v>
      </c>
      <c r="D782" s="5" t="s">
        <v>10</v>
      </c>
      <c r="E782" s="5">
        <v>36</v>
      </c>
      <c r="F782" s="5" t="s">
        <v>1550</v>
      </c>
      <c r="G782" s="5" t="s">
        <v>378</v>
      </c>
      <c r="H782" s="5">
        <v>3</v>
      </c>
      <c r="I782" s="5">
        <v>394</v>
      </c>
    </row>
    <row r="783" spans="1:9" ht="12.75">
      <c r="A783" s="5">
        <v>45991</v>
      </c>
      <c r="B783" s="5" t="s">
        <v>295</v>
      </c>
      <c r="C783" s="5">
        <v>6</v>
      </c>
      <c r="D783" s="5" t="s">
        <v>523</v>
      </c>
      <c r="E783" s="5">
        <v>143</v>
      </c>
      <c r="F783" s="5" t="s">
        <v>295</v>
      </c>
      <c r="G783" s="5" t="s">
        <v>507</v>
      </c>
      <c r="H783" s="5">
        <v>5</v>
      </c>
      <c r="I783" s="5">
        <v>669</v>
      </c>
    </row>
    <row r="784" spans="1:9" ht="12.75">
      <c r="A784" s="5">
        <v>46473</v>
      </c>
      <c r="B784" s="5" t="s">
        <v>1768</v>
      </c>
      <c r="C784" s="5">
        <v>2</v>
      </c>
      <c r="D784" s="5" t="s">
        <v>10</v>
      </c>
      <c r="E784" s="5">
        <v>191</v>
      </c>
      <c r="F784" s="5" t="s">
        <v>1042</v>
      </c>
      <c r="G784" s="5" t="s">
        <v>738</v>
      </c>
      <c r="H784" s="5">
        <v>1</v>
      </c>
      <c r="I784" s="5">
        <v>145</v>
      </c>
    </row>
    <row r="785" spans="1:9" ht="12.75">
      <c r="A785" s="5">
        <v>48047</v>
      </c>
      <c r="B785" s="5" t="s">
        <v>1769</v>
      </c>
      <c r="C785" s="5">
        <v>1</v>
      </c>
      <c r="D785" s="5" t="s">
        <v>12</v>
      </c>
      <c r="E785" s="5">
        <v>13</v>
      </c>
      <c r="F785" s="5" t="s">
        <v>1770</v>
      </c>
      <c r="G785" s="5" t="s">
        <v>738</v>
      </c>
      <c r="H785" s="5">
        <v>1</v>
      </c>
      <c r="I785" s="5">
        <v>145</v>
      </c>
    </row>
    <row r="786" spans="1:9" ht="12.75">
      <c r="A786" s="5">
        <v>48175</v>
      </c>
      <c r="B786" s="5" t="s">
        <v>1771</v>
      </c>
      <c r="C786" s="5">
        <v>6</v>
      </c>
      <c r="D786" s="5" t="s">
        <v>523</v>
      </c>
      <c r="E786" s="5">
        <v>149</v>
      </c>
      <c r="F786" s="5" t="s">
        <v>1087</v>
      </c>
      <c r="G786" s="5" t="s">
        <v>738</v>
      </c>
      <c r="H786" s="5">
        <v>1</v>
      </c>
      <c r="I786" s="5">
        <v>142</v>
      </c>
    </row>
    <row r="787" spans="1:9" ht="12.75">
      <c r="A787" s="5">
        <v>48179</v>
      </c>
      <c r="B787" s="5" t="s">
        <v>1772</v>
      </c>
      <c r="C787" s="5">
        <v>2</v>
      </c>
      <c r="D787" s="5" t="s">
        <v>10</v>
      </c>
      <c r="E787" s="5">
        <v>191</v>
      </c>
      <c r="F787" s="5" t="s">
        <v>1042</v>
      </c>
      <c r="G787" s="5" t="s">
        <v>738</v>
      </c>
      <c r="H787" s="5">
        <v>1</v>
      </c>
      <c r="I787" s="5">
        <v>145</v>
      </c>
    </row>
    <row r="788" spans="1:9" ht="12.75">
      <c r="A788" s="5">
        <v>48183</v>
      </c>
      <c r="B788" s="5" t="s">
        <v>1773</v>
      </c>
      <c r="C788" s="5">
        <v>2</v>
      </c>
      <c r="D788" s="5" t="s">
        <v>10</v>
      </c>
      <c r="E788" s="5">
        <v>191</v>
      </c>
      <c r="F788" s="5" t="s">
        <v>1042</v>
      </c>
      <c r="G788" s="5" t="s">
        <v>738</v>
      </c>
      <c r="H788" s="5">
        <v>1</v>
      </c>
      <c r="I788" s="5">
        <v>142</v>
      </c>
    </row>
    <row r="789" spans="1:9" ht="12.75">
      <c r="A789" s="5">
        <v>48187</v>
      </c>
      <c r="B789" s="5" t="s">
        <v>1774</v>
      </c>
      <c r="C789" s="5">
        <v>2</v>
      </c>
      <c r="D789" s="5" t="s">
        <v>10</v>
      </c>
      <c r="E789" s="5">
        <v>191</v>
      </c>
      <c r="F789" s="5" t="s">
        <v>1042</v>
      </c>
      <c r="G789" s="5" t="s">
        <v>738</v>
      </c>
      <c r="H789" s="5">
        <v>1</v>
      </c>
      <c r="I789" s="5">
        <v>145</v>
      </c>
    </row>
    <row r="790" spans="1:9" ht="12.75">
      <c r="A790" s="5">
        <v>48191</v>
      </c>
      <c r="B790" s="5" t="s">
        <v>1775</v>
      </c>
      <c r="C790" s="5">
        <v>2</v>
      </c>
      <c r="D790" s="5" t="s">
        <v>10</v>
      </c>
      <c r="E790" s="5">
        <v>191</v>
      </c>
      <c r="F790" s="5" t="s">
        <v>1042</v>
      </c>
      <c r="G790" s="5" t="s">
        <v>738</v>
      </c>
      <c r="H790" s="5">
        <v>1</v>
      </c>
      <c r="I790" s="5">
        <v>143</v>
      </c>
    </row>
    <row r="791" spans="1:9" ht="12.75">
      <c r="A791" s="5">
        <v>48195</v>
      </c>
      <c r="B791" s="5" t="s">
        <v>1776</v>
      </c>
      <c r="C791" s="5">
        <v>2</v>
      </c>
      <c r="D791" s="5" t="s">
        <v>10</v>
      </c>
      <c r="E791" s="5">
        <v>191</v>
      </c>
      <c r="F791" s="5" t="s">
        <v>1042</v>
      </c>
      <c r="G791" s="5" t="s">
        <v>738</v>
      </c>
      <c r="H791" s="5">
        <v>1</v>
      </c>
      <c r="I791" s="5">
        <v>143</v>
      </c>
    </row>
    <row r="792" spans="1:9" ht="12.75">
      <c r="A792" s="5">
        <v>48199</v>
      </c>
      <c r="B792" s="5" t="s">
        <v>1777</v>
      </c>
      <c r="C792" s="5">
        <v>6</v>
      </c>
      <c r="D792" s="5" t="s">
        <v>523</v>
      </c>
      <c r="E792" s="5">
        <v>149</v>
      </c>
      <c r="F792" s="5" t="s">
        <v>1087</v>
      </c>
      <c r="G792" s="5" t="s">
        <v>738</v>
      </c>
      <c r="H792" s="5">
        <v>1</v>
      </c>
      <c r="I792" s="5">
        <v>142</v>
      </c>
    </row>
    <row r="793" spans="1:9" ht="12.75">
      <c r="A793" s="5">
        <v>48203</v>
      </c>
      <c r="B793" s="5" t="s">
        <v>1778</v>
      </c>
      <c r="C793" s="5">
        <v>2</v>
      </c>
      <c r="D793" s="5" t="s">
        <v>10</v>
      </c>
      <c r="E793" s="5">
        <v>191</v>
      </c>
      <c r="F793" s="5" t="s">
        <v>1042</v>
      </c>
      <c r="G793" s="5" t="s">
        <v>0</v>
      </c>
      <c r="H793" s="5">
        <v>1</v>
      </c>
      <c r="I793" s="5">
        <v>142</v>
      </c>
    </row>
    <row r="794" spans="1:9" ht="12.75">
      <c r="A794" s="5">
        <v>48211</v>
      </c>
      <c r="B794" s="5" t="s">
        <v>1779</v>
      </c>
      <c r="C794" s="5">
        <v>2</v>
      </c>
      <c r="D794" s="5" t="s">
        <v>10</v>
      </c>
      <c r="E794" s="5">
        <v>191</v>
      </c>
      <c r="F794" s="5" t="s">
        <v>1042</v>
      </c>
      <c r="G794" s="5" t="s">
        <v>454</v>
      </c>
      <c r="H794" s="5">
        <v>1</v>
      </c>
      <c r="I794" s="5">
        <v>141</v>
      </c>
    </row>
    <row r="795" spans="1:9" ht="12.75">
      <c r="A795" s="5">
        <v>48219</v>
      </c>
      <c r="B795" s="5" t="s">
        <v>1780</v>
      </c>
      <c r="C795" s="5">
        <v>2</v>
      </c>
      <c r="D795" s="5" t="s">
        <v>10</v>
      </c>
      <c r="E795" s="5">
        <v>191</v>
      </c>
      <c r="F795" s="5" t="s">
        <v>1042</v>
      </c>
      <c r="G795" s="5" t="s">
        <v>738</v>
      </c>
      <c r="H795" s="5">
        <v>1</v>
      </c>
      <c r="I795" s="5">
        <v>145</v>
      </c>
    </row>
    <row r="796" spans="1:9" ht="12.75">
      <c r="A796" s="5">
        <v>49837</v>
      </c>
      <c r="B796" s="5" t="s">
        <v>1781</v>
      </c>
      <c r="C796" s="5">
        <v>7</v>
      </c>
      <c r="D796" s="5" t="s">
        <v>11</v>
      </c>
      <c r="E796" s="5">
        <v>1</v>
      </c>
      <c r="F796" s="5" t="s">
        <v>662</v>
      </c>
      <c r="G796" s="5" t="s">
        <v>738</v>
      </c>
      <c r="H796" s="5">
        <v>1</v>
      </c>
      <c r="I796" s="5">
        <v>143</v>
      </c>
    </row>
    <row r="797" spans="1:9" ht="12.75">
      <c r="A797" s="5">
        <v>49896</v>
      </c>
      <c r="B797" s="5" t="s">
        <v>379</v>
      </c>
      <c r="C797" s="5">
        <v>6</v>
      </c>
      <c r="D797" s="5" t="s">
        <v>523</v>
      </c>
      <c r="E797" s="5">
        <v>181</v>
      </c>
      <c r="F797" s="5" t="s">
        <v>524</v>
      </c>
      <c r="G797" s="5" t="s">
        <v>738</v>
      </c>
      <c r="H797" s="5">
        <v>1</v>
      </c>
      <c r="I797" s="5">
        <v>145</v>
      </c>
    </row>
    <row r="798" spans="1:9" ht="12.75">
      <c r="A798" s="5">
        <v>49897</v>
      </c>
      <c r="B798" s="5" t="s">
        <v>380</v>
      </c>
      <c r="C798" s="5">
        <v>6</v>
      </c>
      <c r="D798" s="5" t="s">
        <v>523</v>
      </c>
      <c r="E798" s="5">
        <v>181</v>
      </c>
      <c r="F798" s="5" t="s">
        <v>524</v>
      </c>
      <c r="G798" s="5" t="s">
        <v>738</v>
      </c>
      <c r="H798" s="5">
        <v>1</v>
      </c>
      <c r="I798" s="5">
        <v>145</v>
      </c>
    </row>
    <row r="799" spans="1:9" ht="12.75">
      <c r="A799" s="5">
        <v>49974</v>
      </c>
      <c r="B799" s="5" t="s">
        <v>1782</v>
      </c>
      <c r="C799" s="5">
        <v>2</v>
      </c>
      <c r="D799" s="5" t="s">
        <v>10</v>
      </c>
      <c r="E799" s="5">
        <v>37</v>
      </c>
      <c r="F799" s="5" t="s">
        <v>1079</v>
      </c>
      <c r="G799" s="5" t="s">
        <v>423</v>
      </c>
      <c r="H799" s="5">
        <v>3</v>
      </c>
      <c r="I799" s="5">
        <v>633</v>
      </c>
    </row>
    <row r="800" spans="1:9" ht="12.75">
      <c r="A800" s="5">
        <v>49978</v>
      </c>
      <c r="B800" s="5" t="s">
        <v>1783</v>
      </c>
      <c r="C800" s="5">
        <v>2</v>
      </c>
      <c r="D800" s="5" t="s">
        <v>10</v>
      </c>
      <c r="E800" s="5">
        <v>34</v>
      </c>
      <c r="F800" s="5" t="s">
        <v>1077</v>
      </c>
      <c r="G800" s="5" t="s">
        <v>460</v>
      </c>
      <c r="H800" s="5">
        <v>4</v>
      </c>
      <c r="I800" s="5">
        <v>645</v>
      </c>
    </row>
    <row r="801" spans="1:9" ht="12.75">
      <c r="A801" s="5">
        <v>49982</v>
      </c>
      <c r="B801" s="5" t="s">
        <v>1784</v>
      </c>
      <c r="C801" s="5">
        <v>2</v>
      </c>
      <c r="D801" s="5" t="s">
        <v>10</v>
      </c>
      <c r="E801" s="5">
        <v>38</v>
      </c>
      <c r="F801" s="5" t="s">
        <v>1106</v>
      </c>
      <c r="G801" s="5" t="s">
        <v>507</v>
      </c>
      <c r="H801" s="5">
        <v>5</v>
      </c>
      <c r="I801" s="5">
        <v>669</v>
      </c>
    </row>
    <row r="802" spans="1:9" ht="12.75">
      <c r="A802" s="5">
        <v>49986</v>
      </c>
      <c r="B802" s="5" t="s">
        <v>1785</v>
      </c>
      <c r="C802" s="5">
        <v>2</v>
      </c>
      <c r="D802" s="5" t="s">
        <v>10</v>
      </c>
      <c r="E802" s="5">
        <v>30</v>
      </c>
      <c r="F802" s="5" t="s">
        <v>1072</v>
      </c>
      <c r="G802" s="5" t="s">
        <v>468</v>
      </c>
      <c r="H802" s="5">
        <v>6</v>
      </c>
      <c r="I802" s="5">
        <v>603</v>
      </c>
    </row>
    <row r="803" spans="1:9" ht="12.75">
      <c r="A803" s="5">
        <v>49990</v>
      </c>
      <c r="B803" s="5" t="s">
        <v>1786</v>
      </c>
      <c r="C803" s="5">
        <v>2</v>
      </c>
      <c r="D803" s="5" t="s">
        <v>10</v>
      </c>
      <c r="E803" s="5">
        <v>25</v>
      </c>
      <c r="F803" s="5" t="s">
        <v>1306</v>
      </c>
      <c r="G803" s="5" t="s">
        <v>278</v>
      </c>
      <c r="H803" s="5">
        <v>7</v>
      </c>
      <c r="I803" s="5">
        <v>582</v>
      </c>
    </row>
    <row r="804" spans="1:9" ht="12.75">
      <c r="A804" s="5">
        <v>49994</v>
      </c>
      <c r="B804" s="5" t="s">
        <v>1787</v>
      </c>
      <c r="C804" s="5">
        <v>2</v>
      </c>
      <c r="D804" s="5" t="s">
        <v>10</v>
      </c>
      <c r="E804" s="5">
        <v>6</v>
      </c>
      <c r="F804" s="5" t="s">
        <v>1065</v>
      </c>
      <c r="G804" s="5" t="s">
        <v>2</v>
      </c>
      <c r="H804" s="5">
        <v>8</v>
      </c>
      <c r="I804" s="5">
        <v>209</v>
      </c>
    </row>
    <row r="805" spans="1:9" ht="12.75">
      <c r="A805" s="5">
        <v>49998</v>
      </c>
      <c r="B805" s="5" t="s">
        <v>1788</v>
      </c>
      <c r="C805" s="5">
        <v>2</v>
      </c>
      <c r="D805" s="5" t="s">
        <v>10</v>
      </c>
      <c r="E805" s="5">
        <v>26</v>
      </c>
      <c r="F805" s="5" t="s">
        <v>1099</v>
      </c>
      <c r="G805" s="5" t="s">
        <v>472</v>
      </c>
      <c r="H805" s="5">
        <v>9</v>
      </c>
      <c r="I805" s="5">
        <v>647</v>
      </c>
    </row>
    <row r="806" spans="1:9" ht="12.75">
      <c r="A806" s="5">
        <v>50002</v>
      </c>
      <c r="B806" s="5" t="s">
        <v>1789</v>
      </c>
      <c r="C806" s="5">
        <v>2</v>
      </c>
      <c r="D806" s="5" t="s">
        <v>10</v>
      </c>
      <c r="E806" s="5">
        <v>4</v>
      </c>
      <c r="F806" s="5" t="s">
        <v>1437</v>
      </c>
      <c r="G806" s="5" t="s">
        <v>466</v>
      </c>
      <c r="H806" s="5">
        <v>10</v>
      </c>
      <c r="I806" s="5">
        <v>177</v>
      </c>
    </row>
    <row r="807" spans="1:9" ht="12.75">
      <c r="A807" s="5">
        <v>50006</v>
      </c>
      <c r="B807" s="5" t="s">
        <v>1790</v>
      </c>
      <c r="C807" s="5">
        <v>2</v>
      </c>
      <c r="D807" s="5" t="s">
        <v>10</v>
      </c>
      <c r="E807" s="5">
        <v>12</v>
      </c>
      <c r="F807" s="5" t="s">
        <v>1471</v>
      </c>
      <c r="G807" s="5" t="s">
        <v>463</v>
      </c>
      <c r="H807" s="5">
        <v>11</v>
      </c>
      <c r="I807" s="5">
        <v>562</v>
      </c>
    </row>
    <row r="808" spans="1:9" ht="12.75">
      <c r="A808" s="5">
        <v>50014</v>
      </c>
      <c r="B808" s="5" t="s">
        <v>1791</v>
      </c>
      <c r="C808" s="5">
        <v>2</v>
      </c>
      <c r="D808" s="5" t="s">
        <v>10</v>
      </c>
      <c r="E808" s="5">
        <v>36</v>
      </c>
      <c r="F808" s="5" t="s">
        <v>1550</v>
      </c>
      <c r="G808" s="5" t="s">
        <v>124</v>
      </c>
      <c r="H808" s="5">
        <v>3</v>
      </c>
      <c r="I808" s="5">
        <v>574</v>
      </c>
    </row>
    <row r="809" spans="1:9" ht="12.75">
      <c r="A809" s="5">
        <v>50983</v>
      </c>
      <c r="B809" s="5" t="s">
        <v>1792</v>
      </c>
      <c r="C809" s="5">
        <v>2</v>
      </c>
      <c r="D809" s="5" t="s">
        <v>10</v>
      </c>
      <c r="E809" s="5">
        <v>34</v>
      </c>
      <c r="F809" s="5" t="s">
        <v>1077</v>
      </c>
      <c r="G809" s="5" t="s">
        <v>460</v>
      </c>
      <c r="H809" s="5">
        <v>4</v>
      </c>
      <c r="I809" s="5">
        <v>645</v>
      </c>
    </row>
    <row r="810" spans="1:9" ht="12.75">
      <c r="A810" s="5">
        <v>53011</v>
      </c>
      <c r="B810" s="5" t="s">
        <v>1793</v>
      </c>
      <c r="C810" s="5">
        <v>6</v>
      </c>
      <c r="D810" s="5" t="s">
        <v>523</v>
      </c>
      <c r="E810" s="5">
        <v>147</v>
      </c>
      <c r="F810" s="5" t="s">
        <v>1793</v>
      </c>
      <c r="G810" s="5" t="s">
        <v>579</v>
      </c>
      <c r="H810" s="5">
        <v>8</v>
      </c>
      <c r="I810" s="5">
        <v>419</v>
      </c>
    </row>
    <row r="811" spans="1:9" ht="12.75">
      <c r="A811" s="5">
        <v>57649</v>
      </c>
      <c r="B811" s="5" t="s">
        <v>1794</v>
      </c>
      <c r="C811" s="5">
        <v>2</v>
      </c>
      <c r="D811" s="5" t="s">
        <v>10</v>
      </c>
      <c r="E811" s="5">
        <v>30</v>
      </c>
      <c r="F811" s="5" t="s">
        <v>1072</v>
      </c>
      <c r="G811" s="5" t="s">
        <v>468</v>
      </c>
      <c r="H811" s="5">
        <v>6</v>
      </c>
      <c r="I811" s="5">
        <v>603</v>
      </c>
    </row>
    <row r="812" spans="1:9" ht="12.75">
      <c r="A812" s="5">
        <v>57650</v>
      </c>
      <c r="B812" s="5" t="s">
        <v>1795</v>
      </c>
      <c r="C812" s="5">
        <v>2</v>
      </c>
      <c r="D812" s="5" t="s">
        <v>10</v>
      </c>
      <c r="E812" s="5">
        <v>30</v>
      </c>
      <c r="F812" s="5" t="s">
        <v>1072</v>
      </c>
      <c r="G812" s="5" t="s">
        <v>468</v>
      </c>
      <c r="H812" s="5">
        <v>6</v>
      </c>
      <c r="I812" s="5">
        <v>603</v>
      </c>
    </row>
    <row r="813" spans="1:9" ht="12.75">
      <c r="A813" s="5">
        <v>57651</v>
      </c>
      <c r="B813" s="5" t="s">
        <v>1796</v>
      </c>
      <c r="C813" s="5">
        <v>2</v>
      </c>
      <c r="D813" s="5" t="s">
        <v>10</v>
      </c>
      <c r="E813" s="5">
        <v>30</v>
      </c>
      <c r="F813" s="5" t="s">
        <v>1072</v>
      </c>
      <c r="G813" s="5" t="s">
        <v>468</v>
      </c>
      <c r="H813" s="5">
        <v>6</v>
      </c>
      <c r="I813" s="5">
        <v>603</v>
      </c>
    </row>
    <row r="814" spans="1:9" ht="12.75">
      <c r="A814" s="5">
        <v>57652</v>
      </c>
      <c r="B814" s="5" t="s">
        <v>1797</v>
      </c>
      <c r="C814" s="5">
        <v>2</v>
      </c>
      <c r="D814" s="5" t="s">
        <v>10</v>
      </c>
      <c r="E814" s="5">
        <v>30</v>
      </c>
      <c r="F814" s="5" t="s">
        <v>1072</v>
      </c>
      <c r="G814" s="5" t="s">
        <v>468</v>
      </c>
      <c r="H814" s="5">
        <v>6</v>
      </c>
      <c r="I814" s="5">
        <v>603</v>
      </c>
    </row>
    <row r="815" spans="1:9" ht="12.75">
      <c r="A815" s="5">
        <v>57653</v>
      </c>
      <c r="B815" s="5" t="s">
        <v>1798</v>
      </c>
      <c r="C815" s="5">
        <v>2</v>
      </c>
      <c r="D815" s="5" t="s">
        <v>10</v>
      </c>
      <c r="E815" s="5">
        <v>38</v>
      </c>
      <c r="F815" s="5" t="s">
        <v>1106</v>
      </c>
      <c r="G815" s="5" t="s">
        <v>507</v>
      </c>
      <c r="H815" s="5">
        <v>5</v>
      </c>
      <c r="I815" s="5">
        <v>669</v>
      </c>
    </row>
    <row r="816" spans="1:9" ht="12.75">
      <c r="A816" s="5">
        <v>57654</v>
      </c>
      <c r="B816" s="5" t="s">
        <v>1799</v>
      </c>
      <c r="C816" s="5">
        <v>2</v>
      </c>
      <c r="D816" s="5" t="s">
        <v>10</v>
      </c>
      <c r="E816" s="5">
        <v>38</v>
      </c>
      <c r="F816" s="5" t="s">
        <v>1106</v>
      </c>
      <c r="G816" s="5" t="s">
        <v>507</v>
      </c>
      <c r="H816" s="5">
        <v>5</v>
      </c>
      <c r="I816" s="5">
        <v>669</v>
      </c>
    </row>
    <row r="817" spans="1:9" ht="12.75">
      <c r="A817" s="5">
        <v>57677</v>
      </c>
      <c r="B817" s="5" t="s">
        <v>1800</v>
      </c>
      <c r="C817" s="5">
        <v>2</v>
      </c>
      <c r="D817" s="5" t="s">
        <v>10</v>
      </c>
      <c r="E817" s="5">
        <v>191</v>
      </c>
      <c r="F817" s="5" t="s">
        <v>1042</v>
      </c>
      <c r="G817" s="5" t="s">
        <v>738</v>
      </c>
      <c r="H817" s="5">
        <v>1</v>
      </c>
      <c r="I817" s="5">
        <v>145</v>
      </c>
    </row>
    <row r="818" spans="1:9" ht="12.75">
      <c r="A818" s="5">
        <v>58300</v>
      </c>
      <c r="B818" s="5" t="s">
        <v>1801</v>
      </c>
      <c r="C818" s="5">
        <v>2</v>
      </c>
      <c r="D818" s="5" t="s">
        <v>10</v>
      </c>
      <c r="E818" s="5">
        <v>191</v>
      </c>
      <c r="F818" s="5" t="s">
        <v>1042</v>
      </c>
      <c r="G818" s="5" t="s">
        <v>738</v>
      </c>
      <c r="H818" s="5">
        <v>1</v>
      </c>
      <c r="I818" s="5">
        <v>145</v>
      </c>
    </row>
    <row r="819" spans="1:9" ht="12.75">
      <c r="A819" s="5">
        <v>58301</v>
      </c>
      <c r="B819" s="5" t="s">
        <v>1802</v>
      </c>
      <c r="C819" s="5">
        <v>2</v>
      </c>
      <c r="D819" s="5" t="s">
        <v>10</v>
      </c>
      <c r="E819" s="5">
        <v>191</v>
      </c>
      <c r="F819" s="5" t="s">
        <v>1042</v>
      </c>
      <c r="G819" s="5" t="s">
        <v>738</v>
      </c>
      <c r="H819" s="5">
        <v>1</v>
      </c>
      <c r="I819" s="5">
        <v>145</v>
      </c>
    </row>
    <row r="820" spans="1:9" ht="12.75">
      <c r="A820" s="5">
        <v>58302</v>
      </c>
      <c r="B820" s="5" t="s">
        <v>1803</v>
      </c>
      <c r="C820" s="5">
        <v>2</v>
      </c>
      <c r="D820" s="5" t="s">
        <v>10</v>
      </c>
      <c r="E820" s="5">
        <v>191</v>
      </c>
      <c r="F820" s="5" t="s">
        <v>1042</v>
      </c>
      <c r="G820" s="5" t="s">
        <v>212</v>
      </c>
      <c r="H820" s="5">
        <v>1</v>
      </c>
      <c r="I820" s="5">
        <v>141</v>
      </c>
    </row>
    <row r="821" spans="1:9" ht="12.75">
      <c r="A821" s="5">
        <v>58315</v>
      </c>
      <c r="B821" s="5" t="s">
        <v>1804</v>
      </c>
      <c r="C821" s="5">
        <v>2</v>
      </c>
      <c r="D821" s="5" t="s">
        <v>10</v>
      </c>
      <c r="E821" s="5">
        <v>191</v>
      </c>
      <c r="F821" s="5" t="s">
        <v>1042</v>
      </c>
      <c r="G821" s="5" t="s">
        <v>738</v>
      </c>
      <c r="H821" s="5">
        <v>1</v>
      </c>
      <c r="I821" s="5">
        <v>145</v>
      </c>
    </row>
    <row r="822" spans="1:9" ht="12.75">
      <c r="A822" s="5">
        <v>58336</v>
      </c>
      <c r="B822" s="5" t="s">
        <v>1805</v>
      </c>
      <c r="C822" s="5">
        <v>2</v>
      </c>
      <c r="D822" s="5" t="s">
        <v>10</v>
      </c>
      <c r="E822" s="5">
        <v>191</v>
      </c>
      <c r="F822" s="5" t="s">
        <v>1042</v>
      </c>
      <c r="G822" s="5" t="s">
        <v>738</v>
      </c>
      <c r="H822" s="5">
        <v>1</v>
      </c>
      <c r="I822" s="5">
        <v>145</v>
      </c>
    </row>
    <row r="823" spans="1:9" ht="12.75">
      <c r="A823" s="5">
        <v>58488</v>
      </c>
      <c r="B823" s="5" t="s">
        <v>1806</v>
      </c>
      <c r="C823" s="5">
        <v>6</v>
      </c>
      <c r="D823" s="5" t="s">
        <v>523</v>
      </c>
      <c r="E823" s="5">
        <v>181</v>
      </c>
      <c r="F823" s="5" t="s">
        <v>524</v>
      </c>
      <c r="G823" s="5" t="s">
        <v>738</v>
      </c>
      <c r="H823" s="5">
        <v>1</v>
      </c>
      <c r="I823" s="5">
        <v>145</v>
      </c>
    </row>
    <row r="824" spans="1:9" ht="12.75">
      <c r="A824" s="5">
        <v>58512</v>
      </c>
      <c r="B824" s="5" t="s">
        <v>1807</v>
      </c>
      <c r="C824" s="5">
        <v>2</v>
      </c>
      <c r="D824" s="5" t="s">
        <v>10</v>
      </c>
      <c r="E824" s="5">
        <v>191</v>
      </c>
      <c r="F824" s="5" t="s">
        <v>1042</v>
      </c>
      <c r="G824" s="5" t="s">
        <v>738</v>
      </c>
      <c r="H824" s="5">
        <v>1</v>
      </c>
      <c r="I824" s="5">
        <v>145</v>
      </c>
    </row>
    <row r="825" spans="1:9" ht="12.75">
      <c r="A825" s="5">
        <v>58513</v>
      </c>
      <c r="B825" s="5" t="s">
        <v>1808</v>
      </c>
      <c r="C825" s="5">
        <v>2</v>
      </c>
      <c r="D825" s="5" t="s">
        <v>10</v>
      </c>
      <c r="E825" s="5">
        <v>191</v>
      </c>
      <c r="F825" s="5" t="s">
        <v>1042</v>
      </c>
      <c r="G825" s="5" t="s">
        <v>738</v>
      </c>
      <c r="H825" s="5">
        <v>1</v>
      </c>
      <c r="I825" s="5">
        <v>145</v>
      </c>
    </row>
    <row r="826" spans="1:9" ht="12.75">
      <c r="A826" s="5">
        <v>59157</v>
      </c>
      <c r="B826" s="5" t="s">
        <v>1809</v>
      </c>
      <c r="C826" s="5">
        <v>2</v>
      </c>
      <c r="D826" s="5" t="s">
        <v>10</v>
      </c>
      <c r="E826" s="5">
        <v>191</v>
      </c>
      <c r="F826" s="5" t="s">
        <v>1042</v>
      </c>
      <c r="G826" s="5" t="s">
        <v>738</v>
      </c>
      <c r="H826" s="5">
        <v>1</v>
      </c>
      <c r="I826" s="5">
        <v>145</v>
      </c>
    </row>
    <row r="827" spans="1:9" ht="12.75">
      <c r="A827" s="5">
        <v>59158</v>
      </c>
      <c r="B827" s="5" t="s">
        <v>1810</v>
      </c>
      <c r="C827" s="5">
        <v>2</v>
      </c>
      <c r="D827" s="5" t="s">
        <v>10</v>
      </c>
      <c r="E827" s="5">
        <v>191</v>
      </c>
      <c r="F827" s="5" t="s">
        <v>1042</v>
      </c>
      <c r="G827" s="5" t="s">
        <v>738</v>
      </c>
      <c r="H827" s="5">
        <v>1</v>
      </c>
      <c r="I827" s="5">
        <v>145</v>
      </c>
    </row>
    <row r="828" spans="1:9" ht="12.75">
      <c r="A828" s="5">
        <v>59161</v>
      </c>
      <c r="B828" s="5" t="s">
        <v>1811</v>
      </c>
      <c r="C828" s="5">
        <v>2</v>
      </c>
      <c r="D828" s="5" t="s">
        <v>10</v>
      </c>
      <c r="E828" s="5">
        <v>191</v>
      </c>
      <c r="F828" s="5" t="s">
        <v>1042</v>
      </c>
      <c r="G828" s="5" t="s">
        <v>738</v>
      </c>
      <c r="H828" s="5">
        <v>1</v>
      </c>
      <c r="I828" s="5">
        <v>145</v>
      </c>
    </row>
    <row r="829" spans="1:9" ht="12.75">
      <c r="A829" s="5">
        <v>59162</v>
      </c>
      <c r="B829" s="5" t="s">
        <v>1812</v>
      </c>
      <c r="C829" s="5">
        <v>2</v>
      </c>
      <c r="D829" s="5" t="s">
        <v>10</v>
      </c>
      <c r="E829" s="5">
        <v>191</v>
      </c>
      <c r="F829" s="5" t="s">
        <v>1042</v>
      </c>
      <c r="G829" s="5" t="s">
        <v>738</v>
      </c>
      <c r="H829" s="5">
        <v>1</v>
      </c>
      <c r="I829" s="5">
        <v>145</v>
      </c>
    </row>
    <row r="830" spans="1:9" ht="12.75">
      <c r="A830" s="5">
        <v>59164</v>
      </c>
      <c r="B830" s="5" t="s">
        <v>1813</v>
      </c>
      <c r="C830" s="5">
        <v>2</v>
      </c>
      <c r="D830" s="5" t="s">
        <v>10</v>
      </c>
      <c r="E830" s="5">
        <v>191</v>
      </c>
      <c r="F830" s="5" t="s">
        <v>1042</v>
      </c>
      <c r="G830" s="5" t="s">
        <v>738</v>
      </c>
      <c r="H830" s="5">
        <v>1</v>
      </c>
      <c r="I830" s="5">
        <v>145</v>
      </c>
    </row>
    <row r="831" spans="1:9" ht="12.75">
      <c r="A831" s="5">
        <v>59165</v>
      </c>
      <c r="B831" s="5" t="s">
        <v>1814</v>
      </c>
      <c r="C831" s="5">
        <v>2</v>
      </c>
      <c r="D831" s="5" t="s">
        <v>10</v>
      </c>
      <c r="E831" s="5">
        <v>191</v>
      </c>
      <c r="F831" s="5" t="s">
        <v>1042</v>
      </c>
      <c r="G831" s="5" t="s">
        <v>738</v>
      </c>
      <c r="H831" s="5">
        <v>1</v>
      </c>
      <c r="I831" s="5">
        <v>145</v>
      </c>
    </row>
    <row r="832" spans="1:9" ht="12.75">
      <c r="A832" s="5">
        <v>59166</v>
      </c>
      <c r="B832" s="5" t="s">
        <v>1815</v>
      </c>
      <c r="C832" s="5">
        <v>2</v>
      </c>
      <c r="D832" s="5" t="s">
        <v>10</v>
      </c>
      <c r="E832" s="5">
        <v>191</v>
      </c>
      <c r="F832" s="5" t="s">
        <v>1042</v>
      </c>
      <c r="G832" s="5" t="s">
        <v>738</v>
      </c>
      <c r="H832" s="5">
        <v>1</v>
      </c>
      <c r="I832" s="5">
        <v>145</v>
      </c>
    </row>
    <row r="833" spans="1:9" ht="12.75">
      <c r="A833" s="5">
        <v>59167</v>
      </c>
      <c r="B833" s="5" t="s">
        <v>1816</v>
      </c>
      <c r="C833" s="5">
        <v>2</v>
      </c>
      <c r="D833" s="5" t="s">
        <v>10</v>
      </c>
      <c r="E833" s="5">
        <v>191</v>
      </c>
      <c r="F833" s="5" t="s">
        <v>1042</v>
      </c>
      <c r="G833" s="5" t="s">
        <v>738</v>
      </c>
      <c r="H833" s="5">
        <v>1</v>
      </c>
      <c r="I833" s="5">
        <v>145</v>
      </c>
    </row>
    <row r="834" spans="1:9" ht="12.75">
      <c r="A834" s="5">
        <v>59169</v>
      </c>
      <c r="B834" s="5" t="s">
        <v>1817</v>
      </c>
      <c r="C834" s="5">
        <v>6</v>
      </c>
      <c r="D834" s="5" t="s">
        <v>523</v>
      </c>
      <c r="E834" s="5">
        <v>149</v>
      </c>
      <c r="F834" s="5" t="s">
        <v>1087</v>
      </c>
      <c r="G834" s="5" t="s">
        <v>738</v>
      </c>
      <c r="H834" s="5">
        <v>1</v>
      </c>
      <c r="I834" s="5">
        <v>142</v>
      </c>
    </row>
    <row r="835" spans="1:9" ht="12.75">
      <c r="A835" s="5">
        <v>59170</v>
      </c>
      <c r="B835" s="5" t="s">
        <v>1818</v>
      </c>
      <c r="C835" s="5">
        <v>2</v>
      </c>
      <c r="D835" s="5" t="s">
        <v>10</v>
      </c>
      <c r="E835" s="5">
        <v>191</v>
      </c>
      <c r="F835" s="5" t="s">
        <v>1042</v>
      </c>
      <c r="G835" s="5" t="s">
        <v>738</v>
      </c>
      <c r="H835" s="5">
        <v>1</v>
      </c>
      <c r="I835" s="5">
        <v>145</v>
      </c>
    </row>
    <row r="836" spans="1:9" ht="12.75">
      <c r="A836" s="5">
        <v>59171</v>
      </c>
      <c r="B836" s="5" t="s">
        <v>1819</v>
      </c>
      <c r="C836" s="5">
        <v>2</v>
      </c>
      <c r="D836" s="5" t="s">
        <v>10</v>
      </c>
      <c r="E836" s="5">
        <v>191</v>
      </c>
      <c r="F836" s="5" t="s">
        <v>1042</v>
      </c>
      <c r="G836" s="5" t="s">
        <v>738</v>
      </c>
      <c r="H836" s="5">
        <v>1</v>
      </c>
      <c r="I836" s="5">
        <v>145</v>
      </c>
    </row>
    <row r="837" spans="1:9" ht="12.75">
      <c r="A837" s="5">
        <v>59172</v>
      </c>
      <c r="B837" s="5" t="s">
        <v>1820</v>
      </c>
      <c r="C837" s="5">
        <v>2</v>
      </c>
      <c r="D837" s="5" t="s">
        <v>10</v>
      </c>
      <c r="E837" s="5">
        <v>191</v>
      </c>
      <c r="F837" s="5" t="s">
        <v>1042</v>
      </c>
      <c r="G837" s="5" t="s">
        <v>738</v>
      </c>
      <c r="H837" s="5">
        <v>1</v>
      </c>
      <c r="I837" s="5">
        <v>145</v>
      </c>
    </row>
    <row r="838" spans="1:9" ht="12.75">
      <c r="A838" s="5">
        <v>59173</v>
      </c>
      <c r="B838" s="5" t="s">
        <v>1821</v>
      </c>
      <c r="C838" s="5">
        <v>2</v>
      </c>
      <c r="D838" s="5" t="s">
        <v>10</v>
      </c>
      <c r="E838" s="5">
        <v>191</v>
      </c>
      <c r="F838" s="5" t="s">
        <v>1042</v>
      </c>
      <c r="G838" s="5" t="s">
        <v>738</v>
      </c>
      <c r="H838" s="5">
        <v>1</v>
      </c>
      <c r="I838" s="5">
        <v>145</v>
      </c>
    </row>
    <row r="839" spans="1:9" ht="12.75">
      <c r="A839" s="5">
        <v>59176</v>
      </c>
      <c r="B839" s="5" t="s">
        <v>1822</v>
      </c>
      <c r="C839" s="5">
        <v>2</v>
      </c>
      <c r="D839" s="5" t="s">
        <v>10</v>
      </c>
      <c r="E839" s="5">
        <v>191</v>
      </c>
      <c r="F839" s="5" t="s">
        <v>1042</v>
      </c>
      <c r="G839" s="5" t="s">
        <v>738</v>
      </c>
      <c r="H839" s="5">
        <v>1</v>
      </c>
      <c r="I839" s="5">
        <v>145</v>
      </c>
    </row>
    <row r="840" spans="1:9" ht="12.75">
      <c r="A840" s="5">
        <v>59177</v>
      </c>
      <c r="B840" s="5" t="s">
        <v>1823</v>
      </c>
      <c r="C840" s="5">
        <v>2</v>
      </c>
      <c r="D840" s="5" t="s">
        <v>10</v>
      </c>
      <c r="E840" s="5">
        <v>191</v>
      </c>
      <c r="F840" s="5" t="s">
        <v>1042</v>
      </c>
      <c r="G840" s="5" t="s">
        <v>738</v>
      </c>
      <c r="H840" s="5">
        <v>1</v>
      </c>
      <c r="I840" s="5">
        <v>145</v>
      </c>
    </row>
    <row r="841" spans="1:9" ht="12.75">
      <c r="A841" s="5">
        <v>59178</v>
      </c>
      <c r="B841" s="5" t="s">
        <v>1824</v>
      </c>
      <c r="C841" s="5">
        <v>2</v>
      </c>
      <c r="D841" s="5" t="s">
        <v>10</v>
      </c>
      <c r="E841" s="5">
        <v>191</v>
      </c>
      <c r="F841" s="5" t="s">
        <v>1042</v>
      </c>
      <c r="G841" s="5" t="s">
        <v>738</v>
      </c>
      <c r="H841" s="5">
        <v>1</v>
      </c>
      <c r="I841" s="5">
        <v>145</v>
      </c>
    </row>
    <row r="842" spans="1:9" ht="12.75">
      <c r="A842" s="5">
        <v>59179</v>
      </c>
      <c r="B842" s="5" t="s">
        <v>1825</v>
      </c>
      <c r="C842" s="5">
        <v>2</v>
      </c>
      <c r="D842" s="5" t="s">
        <v>10</v>
      </c>
      <c r="E842" s="5">
        <v>191</v>
      </c>
      <c r="F842" s="5" t="s">
        <v>1042</v>
      </c>
      <c r="G842" s="5" t="s">
        <v>738</v>
      </c>
      <c r="H842" s="5">
        <v>1</v>
      </c>
      <c r="I842" s="5">
        <v>145</v>
      </c>
    </row>
    <row r="843" spans="1:9" ht="12.75">
      <c r="A843" s="5">
        <v>59180</v>
      </c>
      <c r="B843" s="5" t="s">
        <v>1826</v>
      </c>
      <c r="C843" s="5">
        <v>2</v>
      </c>
      <c r="D843" s="5" t="s">
        <v>10</v>
      </c>
      <c r="E843" s="5">
        <v>191</v>
      </c>
      <c r="F843" s="5" t="s">
        <v>1042</v>
      </c>
      <c r="G843" s="5" t="s">
        <v>738</v>
      </c>
      <c r="H843" s="5">
        <v>1</v>
      </c>
      <c r="I843" s="5">
        <v>145</v>
      </c>
    </row>
    <row r="844" spans="1:9" ht="12.75">
      <c r="A844" s="5">
        <v>59181</v>
      </c>
      <c r="B844" s="5" t="s">
        <v>1827</v>
      </c>
      <c r="C844" s="5">
        <v>2</v>
      </c>
      <c r="D844" s="5" t="s">
        <v>10</v>
      </c>
      <c r="E844" s="5">
        <v>191</v>
      </c>
      <c r="F844" s="5" t="s">
        <v>1042</v>
      </c>
      <c r="G844" s="5" t="s">
        <v>738</v>
      </c>
      <c r="H844" s="5">
        <v>1</v>
      </c>
      <c r="I844" s="5">
        <v>145</v>
      </c>
    </row>
    <row r="845" spans="1:9" ht="12.75">
      <c r="A845" s="5">
        <v>59182</v>
      </c>
      <c r="B845" s="5" t="s">
        <v>1828</v>
      </c>
      <c r="C845" s="5">
        <v>2</v>
      </c>
      <c r="D845" s="5" t="s">
        <v>10</v>
      </c>
      <c r="E845" s="5">
        <v>191</v>
      </c>
      <c r="F845" s="5" t="s">
        <v>1042</v>
      </c>
      <c r="G845" s="5" t="s">
        <v>738</v>
      </c>
      <c r="H845" s="5">
        <v>1</v>
      </c>
      <c r="I845" s="5">
        <v>145</v>
      </c>
    </row>
    <row r="846" spans="1:9" ht="12.75">
      <c r="A846" s="5">
        <v>59183</v>
      </c>
      <c r="B846" s="5" t="s">
        <v>1829</v>
      </c>
      <c r="C846" s="5">
        <v>2</v>
      </c>
      <c r="D846" s="5" t="s">
        <v>10</v>
      </c>
      <c r="E846" s="5">
        <v>191</v>
      </c>
      <c r="F846" s="5" t="s">
        <v>1042</v>
      </c>
      <c r="G846" s="5" t="s">
        <v>738</v>
      </c>
      <c r="H846" s="5">
        <v>1</v>
      </c>
      <c r="I846" s="5">
        <v>145</v>
      </c>
    </row>
    <row r="847" spans="1:9" ht="12.75">
      <c r="A847" s="5">
        <v>59184</v>
      </c>
      <c r="B847" s="5" t="s">
        <v>1830</v>
      </c>
      <c r="C847" s="5">
        <v>2</v>
      </c>
      <c r="D847" s="5" t="s">
        <v>10</v>
      </c>
      <c r="E847" s="5">
        <v>191</v>
      </c>
      <c r="F847" s="5" t="s">
        <v>1042</v>
      </c>
      <c r="G847" s="5" t="s">
        <v>738</v>
      </c>
      <c r="H847" s="5">
        <v>1</v>
      </c>
      <c r="I847" s="5">
        <v>145</v>
      </c>
    </row>
    <row r="848" spans="1:9" ht="12.75">
      <c r="A848" s="5">
        <v>59189</v>
      </c>
      <c r="B848" s="5" t="s">
        <v>1831</v>
      </c>
      <c r="C848" s="5">
        <v>2</v>
      </c>
      <c r="D848" s="5" t="s">
        <v>10</v>
      </c>
      <c r="E848" s="5">
        <v>191</v>
      </c>
      <c r="F848" s="5" t="s">
        <v>1042</v>
      </c>
      <c r="G848" s="5" t="s">
        <v>738</v>
      </c>
      <c r="H848" s="5">
        <v>1</v>
      </c>
      <c r="I848" s="5">
        <v>145</v>
      </c>
    </row>
    <row r="849" spans="1:9" ht="12.75">
      <c r="A849" s="5">
        <v>59191</v>
      </c>
      <c r="B849" s="5" t="s">
        <v>1832</v>
      </c>
      <c r="C849" s="5">
        <v>2</v>
      </c>
      <c r="D849" s="5" t="s">
        <v>10</v>
      </c>
      <c r="E849" s="5">
        <v>191</v>
      </c>
      <c r="F849" s="5" t="s">
        <v>1042</v>
      </c>
      <c r="G849" s="5" t="s">
        <v>738</v>
      </c>
      <c r="H849" s="5">
        <v>1</v>
      </c>
      <c r="I849" s="5">
        <v>145</v>
      </c>
    </row>
    <row r="850" spans="1:9" ht="12.75">
      <c r="A850" s="5">
        <v>59192</v>
      </c>
      <c r="B850" s="5" t="s">
        <v>1833</v>
      </c>
      <c r="C850" s="5">
        <v>2</v>
      </c>
      <c r="D850" s="5" t="s">
        <v>10</v>
      </c>
      <c r="E850" s="5">
        <v>191</v>
      </c>
      <c r="F850" s="5" t="s">
        <v>1042</v>
      </c>
      <c r="G850" s="5" t="s">
        <v>738</v>
      </c>
      <c r="H850" s="5">
        <v>1</v>
      </c>
      <c r="I850" s="5">
        <v>145</v>
      </c>
    </row>
    <row r="851" spans="1:9" ht="12.75">
      <c r="A851" s="5">
        <v>59194</v>
      </c>
      <c r="B851" s="5" t="s">
        <v>1834</v>
      </c>
      <c r="C851" s="5">
        <v>2</v>
      </c>
      <c r="D851" s="5" t="s">
        <v>10</v>
      </c>
      <c r="E851" s="5">
        <v>191</v>
      </c>
      <c r="F851" s="5" t="s">
        <v>1042</v>
      </c>
      <c r="G851" s="5" t="s">
        <v>738</v>
      </c>
      <c r="H851" s="5">
        <v>1</v>
      </c>
      <c r="I851" s="5">
        <v>145</v>
      </c>
    </row>
    <row r="852" spans="1:9" ht="12.75">
      <c r="A852" s="5">
        <v>59195</v>
      </c>
      <c r="B852" s="5" t="s">
        <v>1835</v>
      </c>
      <c r="C852" s="5">
        <v>2</v>
      </c>
      <c r="D852" s="5" t="s">
        <v>10</v>
      </c>
      <c r="E852" s="5">
        <v>191</v>
      </c>
      <c r="F852" s="5" t="s">
        <v>1042</v>
      </c>
      <c r="G852" s="5" t="s">
        <v>738</v>
      </c>
      <c r="H852" s="5">
        <v>1</v>
      </c>
      <c r="I852" s="5">
        <v>145</v>
      </c>
    </row>
    <row r="853" spans="1:9" ht="12.75">
      <c r="A853" s="5">
        <v>59196</v>
      </c>
      <c r="B853" s="5" t="s">
        <v>1836</v>
      </c>
      <c r="C853" s="5">
        <v>2</v>
      </c>
      <c r="D853" s="5" t="s">
        <v>10</v>
      </c>
      <c r="E853" s="5">
        <v>191</v>
      </c>
      <c r="F853" s="5" t="s">
        <v>1042</v>
      </c>
      <c r="G853" s="5" t="s">
        <v>738</v>
      </c>
      <c r="H853" s="5">
        <v>1</v>
      </c>
      <c r="I853" s="5">
        <v>145</v>
      </c>
    </row>
    <row r="854" spans="1:9" ht="12.75">
      <c r="A854" s="5">
        <v>59197</v>
      </c>
      <c r="B854" s="5" t="s">
        <v>1837</v>
      </c>
      <c r="C854" s="5">
        <v>2</v>
      </c>
      <c r="D854" s="5" t="s">
        <v>10</v>
      </c>
      <c r="E854" s="5">
        <v>191</v>
      </c>
      <c r="F854" s="5" t="s">
        <v>1042</v>
      </c>
      <c r="G854" s="5" t="s">
        <v>738</v>
      </c>
      <c r="H854" s="5">
        <v>1</v>
      </c>
      <c r="I854" s="5">
        <v>145</v>
      </c>
    </row>
    <row r="855" spans="1:9" ht="12.75">
      <c r="A855" s="5">
        <v>59198</v>
      </c>
      <c r="B855" s="5" t="s">
        <v>1838</v>
      </c>
      <c r="C855" s="5">
        <v>2</v>
      </c>
      <c r="D855" s="5" t="s">
        <v>10</v>
      </c>
      <c r="E855" s="5">
        <v>191</v>
      </c>
      <c r="F855" s="5" t="s">
        <v>1042</v>
      </c>
      <c r="G855" s="5" t="s">
        <v>738</v>
      </c>
      <c r="H855" s="5">
        <v>1</v>
      </c>
      <c r="I855" s="5">
        <v>145</v>
      </c>
    </row>
    <row r="856" spans="1:9" ht="12.75">
      <c r="A856" s="5">
        <v>59199</v>
      </c>
      <c r="B856" s="5" t="s">
        <v>1839</v>
      </c>
      <c r="C856" s="5">
        <v>2</v>
      </c>
      <c r="D856" s="5" t="s">
        <v>10</v>
      </c>
      <c r="E856" s="5">
        <v>191</v>
      </c>
      <c r="F856" s="5" t="s">
        <v>1042</v>
      </c>
      <c r="G856" s="5" t="s">
        <v>738</v>
      </c>
      <c r="H856" s="5">
        <v>1</v>
      </c>
      <c r="I856" s="5">
        <v>145</v>
      </c>
    </row>
    <row r="857" spans="1:9" ht="12.75">
      <c r="A857" s="5">
        <v>59201</v>
      </c>
      <c r="B857" s="5" t="s">
        <v>1840</v>
      </c>
      <c r="C857" s="5">
        <v>2</v>
      </c>
      <c r="D857" s="5" t="s">
        <v>10</v>
      </c>
      <c r="E857" s="5">
        <v>191</v>
      </c>
      <c r="F857" s="5" t="s">
        <v>1042</v>
      </c>
      <c r="G857" s="5" t="s">
        <v>738</v>
      </c>
      <c r="H857" s="5">
        <v>1</v>
      </c>
      <c r="I857" s="5">
        <v>145</v>
      </c>
    </row>
    <row r="858" spans="1:9" ht="12.75">
      <c r="A858" s="5">
        <v>59203</v>
      </c>
      <c r="B858" s="5" t="s">
        <v>1841</v>
      </c>
      <c r="C858" s="5">
        <v>2</v>
      </c>
      <c r="D858" s="5" t="s">
        <v>10</v>
      </c>
      <c r="E858" s="5">
        <v>191</v>
      </c>
      <c r="F858" s="5" t="s">
        <v>1042</v>
      </c>
      <c r="G858" s="5" t="s">
        <v>738</v>
      </c>
      <c r="H858" s="5">
        <v>1</v>
      </c>
      <c r="I858" s="5">
        <v>145</v>
      </c>
    </row>
    <row r="859" spans="1:9" ht="12.75">
      <c r="A859" s="5">
        <v>59204</v>
      </c>
      <c r="B859" s="5" t="s">
        <v>1842</v>
      </c>
      <c r="C859" s="5">
        <v>2</v>
      </c>
      <c r="D859" s="5" t="s">
        <v>10</v>
      </c>
      <c r="E859" s="5">
        <v>191</v>
      </c>
      <c r="F859" s="5" t="s">
        <v>1042</v>
      </c>
      <c r="G859" s="5" t="s">
        <v>738</v>
      </c>
      <c r="H859" s="5">
        <v>1</v>
      </c>
      <c r="I859" s="5">
        <v>145</v>
      </c>
    </row>
    <row r="860" spans="1:9" ht="12.75">
      <c r="A860" s="5">
        <v>59206</v>
      </c>
      <c r="B860" s="5" t="s">
        <v>1843</v>
      </c>
      <c r="C860" s="5">
        <v>2</v>
      </c>
      <c r="D860" s="5" t="s">
        <v>10</v>
      </c>
      <c r="E860" s="5">
        <v>191</v>
      </c>
      <c r="F860" s="5" t="s">
        <v>1042</v>
      </c>
      <c r="G860" s="5" t="s">
        <v>738</v>
      </c>
      <c r="H860" s="5">
        <v>1</v>
      </c>
      <c r="I860" s="5">
        <v>144</v>
      </c>
    </row>
    <row r="861" spans="1:9" ht="12.75">
      <c r="A861" s="5">
        <v>59207</v>
      </c>
      <c r="B861" s="5" t="s">
        <v>1844</v>
      </c>
      <c r="C861" s="5">
        <v>2</v>
      </c>
      <c r="D861" s="5" t="s">
        <v>10</v>
      </c>
      <c r="E861" s="5">
        <v>191</v>
      </c>
      <c r="F861" s="5" t="s">
        <v>1042</v>
      </c>
      <c r="G861" s="5" t="s">
        <v>738</v>
      </c>
      <c r="H861" s="5">
        <v>1</v>
      </c>
      <c r="I861" s="5">
        <v>145</v>
      </c>
    </row>
    <row r="862" spans="1:9" ht="12.75">
      <c r="A862" s="5">
        <v>59208</v>
      </c>
      <c r="B862" s="5" t="s">
        <v>1845</v>
      </c>
      <c r="C862" s="5">
        <v>2</v>
      </c>
      <c r="D862" s="5" t="s">
        <v>10</v>
      </c>
      <c r="E862" s="5">
        <v>191</v>
      </c>
      <c r="F862" s="5" t="s">
        <v>1042</v>
      </c>
      <c r="G862" s="5" t="s">
        <v>738</v>
      </c>
      <c r="H862" s="5">
        <v>1</v>
      </c>
      <c r="I862" s="5">
        <v>145</v>
      </c>
    </row>
    <row r="863" spans="1:9" ht="12.75">
      <c r="A863" s="5">
        <v>59209</v>
      </c>
      <c r="B863" s="5" t="s">
        <v>1846</v>
      </c>
      <c r="C863" s="5">
        <v>2</v>
      </c>
      <c r="D863" s="5" t="s">
        <v>10</v>
      </c>
      <c r="E863" s="5">
        <v>191</v>
      </c>
      <c r="F863" s="5" t="s">
        <v>1042</v>
      </c>
      <c r="G863" s="5" t="s">
        <v>738</v>
      </c>
      <c r="H863" s="5">
        <v>1</v>
      </c>
      <c r="I863" s="5">
        <v>145</v>
      </c>
    </row>
    <row r="864" spans="1:9" ht="12.75">
      <c r="A864" s="5">
        <v>59210</v>
      </c>
      <c r="B864" s="5" t="s">
        <v>1847</v>
      </c>
      <c r="C864" s="5">
        <v>2</v>
      </c>
      <c r="D864" s="5" t="s">
        <v>10</v>
      </c>
      <c r="E864" s="5">
        <v>191</v>
      </c>
      <c r="F864" s="5" t="s">
        <v>1042</v>
      </c>
      <c r="G864" s="5" t="s">
        <v>738</v>
      </c>
      <c r="H864" s="5">
        <v>1</v>
      </c>
      <c r="I864" s="5">
        <v>145</v>
      </c>
    </row>
    <row r="865" spans="1:9" ht="12.75">
      <c r="A865" s="5">
        <v>59219</v>
      </c>
      <c r="B865" s="5" t="s">
        <v>1848</v>
      </c>
      <c r="C865" s="5">
        <v>2</v>
      </c>
      <c r="D865" s="5" t="s">
        <v>10</v>
      </c>
      <c r="E865" s="5">
        <v>191</v>
      </c>
      <c r="F865" s="5" t="s">
        <v>1042</v>
      </c>
      <c r="G865" s="5" t="s">
        <v>738</v>
      </c>
      <c r="H865" s="5">
        <v>1</v>
      </c>
      <c r="I865" s="5">
        <v>145</v>
      </c>
    </row>
    <row r="866" spans="1:9" ht="12.75">
      <c r="A866" s="5">
        <v>59220</v>
      </c>
      <c r="B866" s="5" t="s">
        <v>1849</v>
      </c>
      <c r="C866" s="5">
        <v>2</v>
      </c>
      <c r="D866" s="5" t="s">
        <v>10</v>
      </c>
      <c r="E866" s="5">
        <v>191</v>
      </c>
      <c r="F866" s="5" t="s">
        <v>1042</v>
      </c>
      <c r="G866" s="5" t="s">
        <v>738</v>
      </c>
      <c r="H866" s="5">
        <v>1</v>
      </c>
      <c r="I866" s="5">
        <v>145</v>
      </c>
    </row>
    <row r="867" spans="1:9" ht="12.75">
      <c r="A867" s="5">
        <v>59221</v>
      </c>
      <c r="B867" s="5" t="s">
        <v>1850</v>
      </c>
      <c r="C867" s="5">
        <v>2</v>
      </c>
      <c r="D867" s="5" t="s">
        <v>10</v>
      </c>
      <c r="E867" s="5">
        <v>191</v>
      </c>
      <c r="F867" s="5" t="s">
        <v>1042</v>
      </c>
      <c r="G867" s="5" t="s">
        <v>738</v>
      </c>
      <c r="H867" s="5">
        <v>1</v>
      </c>
      <c r="I867" s="5">
        <v>145</v>
      </c>
    </row>
    <row r="868" spans="1:9" ht="12.75">
      <c r="A868" s="5">
        <v>59222</v>
      </c>
      <c r="B868" s="5" t="s">
        <v>1851</v>
      </c>
      <c r="C868" s="5">
        <v>2</v>
      </c>
      <c r="D868" s="5" t="s">
        <v>10</v>
      </c>
      <c r="E868" s="5">
        <v>191</v>
      </c>
      <c r="F868" s="5" t="s">
        <v>1042</v>
      </c>
      <c r="G868" s="5" t="s">
        <v>738</v>
      </c>
      <c r="H868" s="5">
        <v>1</v>
      </c>
      <c r="I868" s="5">
        <v>145</v>
      </c>
    </row>
    <row r="869" spans="1:9" ht="12.75">
      <c r="A869" s="5">
        <v>59223</v>
      </c>
      <c r="B869" s="5" t="s">
        <v>1852</v>
      </c>
      <c r="C869" s="5">
        <v>2</v>
      </c>
      <c r="D869" s="5" t="s">
        <v>10</v>
      </c>
      <c r="E869" s="5">
        <v>191</v>
      </c>
      <c r="F869" s="5" t="s">
        <v>1042</v>
      </c>
      <c r="G869" s="5" t="s">
        <v>738</v>
      </c>
      <c r="H869" s="5">
        <v>1</v>
      </c>
      <c r="I869" s="5">
        <v>145</v>
      </c>
    </row>
    <row r="870" spans="1:9" ht="12.75">
      <c r="A870" s="5">
        <v>59224</v>
      </c>
      <c r="B870" s="5" t="s">
        <v>1853</v>
      </c>
      <c r="C870" s="5">
        <v>2</v>
      </c>
      <c r="D870" s="5" t="s">
        <v>10</v>
      </c>
      <c r="E870" s="5">
        <v>191</v>
      </c>
      <c r="F870" s="5" t="s">
        <v>1042</v>
      </c>
      <c r="G870" s="5" t="s">
        <v>738</v>
      </c>
      <c r="H870" s="5">
        <v>1</v>
      </c>
      <c r="I870" s="5">
        <v>145</v>
      </c>
    </row>
    <row r="871" spans="1:9" ht="12.75">
      <c r="A871" s="5">
        <v>59225</v>
      </c>
      <c r="B871" s="5" t="s">
        <v>1854</v>
      </c>
      <c r="C871" s="5">
        <v>2</v>
      </c>
      <c r="D871" s="5" t="s">
        <v>10</v>
      </c>
      <c r="E871" s="5">
        <v>191</v>
      </c>
      <c r="F871" s="5" t="s">
        <v>1042</v>
      </c>
      <c r="G871" s="5" t="s">
        <v>738</v>
      </c>
      <c r="H871" s="5">
        <v>1</v>
      </c>
      <c r="I871" s="5">
        <v>145</v>
      </c>
    </row>
    <row r="872" spans="1:9" ht="12.75">
      <c r="A872" s="5">
        <v>59226</v>
      </c>
      <c r="B872" s="5" t="s">
        <v>1855</v>
      </c>
      <c r="C872" s="5">
        <v>2</v>
      </c>
      <c r="D872" s="5" t="s">
        <v>10</v>
      </c>
      <c r="E872" s="5">
        <v>191</v>
      </c>
      <c r="F872" s="5" t="s">
        <v>1042</v>
      </c>
      <c r="G872" s="5" t="s">
        <v>738</v>
      </c>
      <c r="H872" s="5">
        <v>1</v>
      </c>
      <c r="I872" s="5">
        <v>145</v>
      </c>
    </row>
    <row r="873" spans="1:9" ht="12.75">
      <c r="A873" s="5">
        <v>59227</v>
      </c>
      <c r="B873" s="5" t="s">
        <v>1856</v>
      </c>
      <c r="C873" s="5">
        <v>2</v>
      </c>
      <c r="D873" s="5" t="s">
        <v>10</v>
      </c>
      <c r="E873" s="5">
        <v>191</v>
      </c>
      <c r="F873" s="5" t="s">
        <v>1042</v>
      </c>
      <c r="G873" s="5" t="s">
        <v>738</v>
      </c>
      <c r="H873" s="5">
        <v>1</v>
      </c>
      <c r="I873" s="5">
        <v>145</v>
      </c>
    </row>
    <row r="874" spans="1:9" ht="12.75">
      <c r="A874" s="5">
        <v>59228</v>
      </c>
      <c r="B874" s="5" t="s">
        <v>1857</v>
      </c>
      <c r="C874" s="5">
        <v>2</v>
      </c>
      <c r="D874" s="5" t="s">
        <v>10</v>
      </c>
      <c r="E874" s="5">
        <v>191</v>
      </c>
      <c r="F874" s="5" t="s">
        <v>1042</v>
      </c>
      <c r="G874" s="5" t="s">
        <v>738</v>
      </c>
      <c r="H874" s="5">
        <v>1</v>
      </c>
      <c r="I874" s="5">
        <v>145</v>
      </c>
    </row>
    <row r="875" spans="1:9" ht="12.75">
      <c r="A875" s="5">
        <v>59229</v>
      </c>
      <c r="B875" s="5" t="s">
        <v>1858</v>
      </c>
      <c r="C875" s="5">
        <v>2</v>
      </c>
      <c r="D875" s="5" t="s">
        <v>10</v>
      </c>
      <c r="E875" s="5">
        <v>191</v>
      </c>
      <c r="F875" s="5" t="s">
        <v>1042</v>
      </c>
      <c r="G875" s="5" t="s">
        <v>738</v>
      </c>
      <c r="H875" s="5">
        <v>1</v>
      </c>
      <c r="I875" s="5">
        <v>145</v>
      </c>
    </row>
    <row r="876" spans="1:9" ht="12.75">
      <c r="A876" s="5">
        <v>59230</v>
      </c>
      <c r="B876" s="5" t="s">
        <v>1859</v>
      </c>
      <c r="C876" s="5">
        <v>2</v>
      </c>
      <c r="D876" s="5" t="s">
        <v>10</v>
      </c>
      <c r="E876" s="5">
        <v>191</v>
      </c>
      <c r="F876" s="5" t="s">
        <v>1042</v>
      </c>
      <c r="G876" s="5" t="s">
        <v>738</v>
      </c>
      <c r="H876" s="5">
        <v>1</v>
      </c>
      <c r="I876" s="5">
        <v>145</v>
      </c>
    </row>
    <row r="877" spans="1:9" ht="12.75">
      <c r="A877" s="5">
        <v>59231</v>
      </c>
      <c r="B877" s="5" t="s">
        <v>1860</v>
      </c>
      <c r="C877" s="5">
        <v>2</v>
      </c>
      <c r="D877" s="5" t="s">
        <v>10</v>
      </c>
      <c r="E877" s="5">
        <v>191</v>
      </c>
      <c r="F877" s="5" t="s">
        <v>1042</v>
      </c>
      <c r="G877" s="5" t="s">
        <v>738</v>
      </c>
      <c r="H877" s="5">
        <v>1</v>
      </c>
      <c r="I877" s="5">
        <v>145</v>
      </c>
    </row>
    <row r="878" spans="1:9" ht="12.75">
      <c r="A878" s="5">
        <v>59232</v>
      </c>
      <c r="B878" s="5" t="s">
        <v>1861</v>
      </c>
      <c r="C878" s="5">
        <v>2</v>
      </c>
      <c r="D878" s="5" t="s">
        <v>10</v>
      </c>
      <c r="E878" s="5">
        <v>191</v>
      </c>
      <c r="F878" s="5" t="s">
        <v>1042</v>
      </c>
      <c r="G878" s="5" t="s">
        <v>738</v>
      </c>
      <c r="H878" s="5">
        <v>1</v>
      </c>
      <c r="I878" s="5">
        <v>145</v>
      </c>
    </row>
    <row r="879" spans="1:9" ht="12.75">
      <c r="A879" s="5">
        <v>59237</v>
      </c>
      <c r="B879" s="5" t="s">
        <v>1862</v>
      </c>
      <c r="C879" s="5">
        <v>2</v>
      </c>
      <c r="D879" s="5" t="s">
        <v>10</v>
      </c>
      <c r="E879" s="5">
        <v>191</v>
      </c>
      <c r="F879" s="5" t="s">
        <v>1042</v>
      </c>
      <c r="G879" s="5" t="s">
        <v>738</v>
      </c>
      <c r="H879" s="5">
        <v>1</v>
      </c>
      <c r="I879" s="5">
        <v>145</v>
      </c>
    </row>
    <row r="880" spans="1:9" ht="12.75">
      <c r="A880" s="5">
        <v>59238</v>
      </c>
      <c r="B880" s="5" t="s">
        <v>1863</v>
      </c>
      <c r="C880" s="5">
        <v>2</v>
      </c>
      <c r="D880" s="5" t="s">
        <v>10</v>
      </c>
      <c r="E880" s="5">
        <v>191</v>
      </c>
      <c r="F880" s="5" t="s">
        <v>1042</v>
      </c>
      <c r="G880" s="5" t="s">
        <v>738</v>
      </c>
      <c r="H880" s="5">
        <v>1</v>
      </c>
      <c r="I880" s="5">
        <v>145</v>
      </c>
    </row>
    <row r="881" spans="1:9" ht="12.75">
      <c r="A881" s="5">
        <v>59239</v>
      </c>
      <c r="B881" s="5" t="s">
        <v>1864</v>
      </c>
      <c r="C881" s="5">
        <v>2</v>
      </c>
      <c r="D881" s="5" t="s">
        <v>10</v>
      </c>
      <c r="E881" s="5">
        <v>191</v>
      </c>
      <c r="F881" s="5" t="s">
        <v>1042</v>
      </c>
      <c r="G881" s="5" t="s">
        <v>738</v>
      </c>
      <c r="H881" s="5">
        <v>1</v>
      </c>
      <c r="I881" s="5">
        <v>145</v>
      </c>
    </row>
    <row r="882" spans="1:9" ht="12.75">
      <c r="A882" s="5">
        <v>59240</v>
      </c>
      <c r="B882" s="5" t="s">
        <v>1865</v>
      </c>
      <c r="C882" s="5">
        <v>2</v>
      </c>
      <c r="D882" s="5" t="s">
        <v>10</v>
      </c>
      <c r="E882" s="5">
        <v>191</v>
      </c>
      <c r="F882" s="5" t="s">
        <v>1042</v>
      </c>
      <c r="G882" s="5" t="s">
        <v>738</v>
      </c>
      <c r="H882" s="5">
        <v>1</v>
      </c>
      <c r="I882" s="5">
        <v>145</v>
      </c>
    </row>
    <row r="883" spans="1:9" ht="12.75">
      <c r="A883" s="5">
        <v>59241</v>
      </c>
      <c r="B883" s="5" t="s">
        <v>1866</v>
      </c>
      <c r="C883" s="5">
        <v>2</v>
      </c>
      <c r="D883" s="5" t="s">
        <v>10</v>
      </c>
      <c r="E883" s="5">
        <v>191</v>
      </c>
      <c r="F883" s="5" t="s">
        <v>1042</v>
      </c>
      <c r="G883" s="5" t="s">
        <v>738</v>
      </c>
      <c r="H883" s="5">
        <v>1</v>
      </c>
      <c r="I883" s="5">
        <v>145</v>
      </c>
    </row>
    <row r="884" spans="1:9" ht="12.75">
      <c r="A884" s="5">
        <v>59243</v>
      </c>
      <c r="B884" s="5" t="s">
        <v>1867</v>
      </c>
      <c r="C884" s="5">
        <v>2</v>
      </c>
      <c r="D884" s="5" t="s">
        <v>10</v>
      </c>
      <c r="E884" s="5">
        <v>191</v>
      </c>
      <c r="F884" s="5" t="s">
        <v>1042</v>
      </c>
      <c r="G884" s="5" t="s">
        <v>738</v>
      </c>
      <c r="H884" s="5">
        <v>1</v>
      </c>
      <c r="I884" s="5">
        <v>145</v>
      </c>
    </row>
    <row r="885" spans="1:9" ht="12.75">
      <c r="A885" s="5">
        <v>59244</v>
      </c>
      <c r="B885" s="5" t="s">
        <v>1868</v>
      </c>
      <c r="C885" s="5">
        <v>2</v>
      </c>
      <c r="D885" s="5" t="s">
        <v>10</v>
      </c>
      <c r="E885" s="5">
        <v>191</v>
      </c>
      <c r="F885" s="5" t="s">
        <v>1042</v>
      </c>
      <c r="G885" s="5" t="s">
        <v>738</v>
      </c>
      <c r="H885" s="5">
        <v>1</v>
      </c>
      <c r="I885" s="5">
        <v>145</v>
      </c>
    </row>
    <row r="886" spans="1:9" ht="12.75">
      <c r="A886" s="5">
        <v>59245</v>
      </c>
      <c r="B886" s="5" t="s">
        <v>1869</v>
      </c>
      <c r="C886" s="5">
        <v>2</v>
      </c>
      <c r="D886" s="5" t="s">
        <v>10</v>
      </c>
      <c r="E886" s="5">
        <v>191</v>
      </c>
      <c r="F886" s="5" t="s">
        <v>1042</v>
      </c>
      <c r="G886" s="5" t="s">
        <v>738</v>
      </c>
      <c r="H886" s="5">
        <v>1</v>
      </c>
      <c r="I886" s="5">
        <v>145</v>
      </c>
    </row>
    <row r="887" spans="1:9" ht="12.75">
      <c r="A887" s="5">
        <v>59246</v>
      </c>
      <c r="B887" s="5" t="s">
        <v>1870</v>
      </c>
      <c r="C887" s="5">
        <v>2</v>
      </c>
      <c r="D887" s="5" t="s">
        <v>10</v>
      </c>
      <c r="E887" s="5">
        <v>191</v>
      </c>
      <c r="F887" s="5" t="s">
        <v>1042</v>
      </c>
      <c r="G887" s="5" t="s">
        <v>738</v>
      </c>
      <c r="H887" s="5">
        <v>1</v>
      </c>
      <c r="I887" s="5">
        <v>145</v>
      </c>
    </row>
    <row r="888" spans="1:9" ht="12.75">
      <c r="A888" s="5">
        <v>59247</v>
      </c>
      <c r="B888" s="5" t="s">
        <v>1871</v>
      </c>
      <c r="C888" s="5">
        <v>2</v>
      </c>
      <c r="D888" s="5" t="s">
        <v>10</v>
      </c>
      <c r="E888" s="5">
        <v>191</v>
      </c>
      <c r="F888" s="5" t="s">
        <v>1042</v>
      </c>
      <c r="G888" s="5" t="s">
        <v>738</v>
      </c>
      <c r="H888" s="5">
        <v>1</v>
      </c>
      <c r="I888" s="5">
        <v>145</v>
      </c>
    </row>
    <row r="889" spans="1:9" ht="12.75">
      <c r="A889" s="5">
        <v>59249</v>
      </c>
      <c r="B889" s="5" t="s">
        <v>1872</v>
      </c>
      <c r="C889" s="5">
        <v>2</v>
      </c>
      <c r="D889" s="5" t="s">
        <v>10</v>
      </c>
      <c r="E889" s="5">
        <v>191</v>
      </c>
      <c r="F889" s="5" t="s">
        <v>1042</v>
      </c>
      <c r="G889" s="5" t="s">
        <v>738</v>
      </c>
      <c r="H889" s="5">
        <v>1</v>
      </c>
      <c r="I889" s="5">
        <v>145</v>
      </c>
    </row>
    <row r="890" spans="1:9" ht="12.75">
      <c r="A890" s="5">
        <v>59251</v>
      </c>
      <c r="B890" s="5" t="s">
        <v>1873</v>
      </c>
      <c r="C890" s="5">
        <v>2</v>
      </c>
      <c r="D890" s="5" t="s">
        <v>10</v>
      </c>
      <c r="E890" s="5">
        <v>191</v>
      </c>
      <c r="F890" s="5" t="s">
        <v>1042</v>
      </c>
      <c r="G890" s="5" t="s">
        <v>738</v>
      </c>
      <c r="H890" s="5">
        <v>1</v>
      </c>
      <c r="I890" s="5">
        <v>145</v>
      </c>
    </row>
    <row r="891" spans="1:9" ht="12.75">
      <c r="A891" s="5">
        <v>59253</v>
      </c>
      <c r="B891" s="5" t="s">
        <v>1874</v>
      </c>
      <c r="C891" s="5">
        <v>2</v>
      </c>
      <c r="D891" s="5" t="s">
        <v>10</v>
      </c>
      <c r="E891" s="5">
        <v>191</v>
      </c>
      <c r="F891" s="5" t="s">
        <v>1042</v>
      </c>
      <c r="G891" s="5" t="s">
        <v>738</v>
      </c>
      <c r="H891" s="5">
        <v>1</v>
      </c>
      <c r="I891" s="5">
        <v>145</v>
      </c>
    </row>
    <row r="892" spans="1:9" ht="12.75">
      <c r="A892" s="5">
        <v>59254</v>
      </c>
      <c r="B892" s="5" t="s">
        <v>1875</v>
      </c>
      <c r="C892" s="5">
        <v>2</v>
      </c>
      <c r="D892" s="5" t="s">
        <v>10</v>
      </c>
      <c r="E892" s="5">
        <v>191</v>
      </c>
      <c r="F892" s="5" t="s">
        <v>1042</v>
      </c>
      <c r="G892" s="5" t="s">
        <v>738</v>
      </c>
      <c r="H892" s="5">
        <v>1</v>
      </c>
      <c r="I892" s="5">
        <v>145</v>
      </c>
    </row>
    <row r="893" spans="1:9" ht="12.75">
      <c r="A893" s="5">
        <v>59255</v>
      </c>
      <c r="B893" s="5" t="s">
        <v>1876</v>
      </c>
      <c r="C893" s="5">
        <v>2</v>
      </c>
      <c r="D893" s="5" t="s">
        <v>10</v>
      </c>
      <c r="E893" s="5">
        <v>191</v>
      </c>
      <c r="F893" s="5" t="s">
        <v>1042</v>
      </c>
      <c r="G893" s="5" t="s">
        <v>738</v>
      </c>
      <c r="H893" s="5">
        <v>1</v>
      </c>
      <c r="I893" s="5">
        <v>145</v>
      </c>
    </row>
    <row r="894" spans="1:9" ht="12.75">
      <c r="A894" s="5">
        <v>59256</v>
      </c>
      <c r="B894" s="5" t="s">
        <v>1877</v>
      </c>
      <c r="C894" s="5">
        <v>2</v>
      </c>
      <c r="D894" s="5" t="s">
        <v>10</v>
      </c>
      <c r="E894" s="5">
        <v>191</v>
      </c>
      <c r="F894" s="5" t="s">
        <v>1042</v>
      </c>
      <c r="G894" s="5" t="s">
        <v>738</v>
      </c>
      <c r="H894" s="5">
        <v>1</v>
      </c>
      <c r="I894" s="5">
        <v>145</v>
      </c>
    </row>
    <row r="895" spans="1:9" ht="12.75">
      <c r="A895" s="5">
        <v>59257</v>
      </c>
      <c r="B895" s="5" t="s">
        <v>1878</v>
      </c>
      <c r="C895" s="5">
        <v>2</v>
      </c>
      <c r="D895" s="5" t="s">
        <v>10</v>
      </c>
      <c r="E895" s="5">
        <v>191</v>
      </c>
      <c r="F895" s="5" t="s">
        <v>1042</v>
      </c>
      <c r="G895" s="5" t="s">
        <v>738</v>
      </c>
      <c r="H895" s="5">
        <v>1</v>
      </c>
      <c r="I895" s="5">
        <v>145</v>
      </c>
    </row>
    <row r="896" spans="1:9" ht="12.75">
      <c r="A896" s="5">
        <v>59259</v>
      </c>
      <c r="B896" s="5" t="s">
        <v>1879</v>
      </c>
      <c r="C896" s="5">
        <v>2</v>
      </c>
      <c r="D896" s="5" t="s">
        <v>10</v>
      </c>
      <c r="E896" s="5">
        <v>191</v>
      </c>
      <c r="F896" s="5" t="s">
        <v>1042</v>
      </c>
      <c r="G896" s="5" t="s">
        <v>738</v>
      </c>
      <c r="H896" s="5">
        <v>1</v>
      </c>
      <c r="I896" s="5">
        <v>145</v>
      </c>
    </row>
    <row r="897" spans="1:9" ht="12.75">
      <c r="A897" s="5">
        <v>59262</v>
      </c>
      <c r="B897" s="5" t="s">
        <v>1880</v>
      </c>
      <c r="C897" s="5">
        <v>2</v>
      </c>
      <c r="D897" s="5" t="s">
        <v>10</v>
      </c>
      <c r="E897" s="5">
        <v>191</v>
      </c>
      <c r="F897" s="5" t="s">
        <v>1042</v>
      </c>
      <c r="G897" s="5" t="s">
        <v>738</v>
      </c>
      <c r="H897" s="5">
        <v>1</v>
      </c>
      <c r="I897" s="5">
        <v>145</v>
      </c>
    </row>
    <row r="898" spans="1:9" ht="12.75">
      <c r="A898" s="5">
        <v>59273</v>
      </c>
      <c r="B898" s="5" t="s">
        <v>1881</v>
      </c>
      <c r="C898" s="5">
        <v>6</v>
      </c>
      <c r="D898" s="5" t="s">
        <v>523</v>
      </c>
      <c r="E898" s="5">
        <v>149</v>
      </c>
      <c r="F898" s="5" t="s">
        <v>1087</v>
      </c>
      <c r="G898" s="5" t="s">
        <v>738</v>
      </c>
      <c r="H898" s="5">
        <v>1</v>
      </c>
      <c r="I898" s="5">
        <v>142</v>
      </c>
    </row>
    <row r="899" spans="1:9" ht="12.75">
      <c r="A899" s="5">
        <v>59274</v>
      </c>
      <c r="B899" s="5" t="s">
        <v>1882</v>
      </c>
      <c r="C899" s="5">
        <v>2</v>
      </c>
      <c r="D899" s="5" t="s">
        <v>10</v>
      </c>
      <c r="E899" s="5">
        <v>191</v>
      </c>
      <c r="F899" s="5" t="s">
        <v>1042</v>
      </c>
      <c r="G899" s="5" t="s">
        <v>738</v>
      </c>
      <c r="H899" s="5">
        <v>1</v>
      </c>
      <c r="I899" s="5">
        <v>145</v>
      </c>
    </row>
    <row r="900" spans="1:9" ht="12.75">
      <c r="A900" s="5">
        <v>59275</v>
      </c>
      <c r="B900" s="5" t="s">
        <v>1883</v>
      </c>
      <c r="C900" s="5">
        <v>2</v>
      </c>
      <c r="D900" s="5" t="s">
        <v>10</v>
      </c>
      <c r="E900" s="5">
        <v>191</v>
      </c>
      <c r="F900" s="5" t="s">
        <v>1042</v>
      </c>
      <c r="G900" s="5" t="s">
        <v>738</v>
      </c>
      <c r="H900" s="5">
        <v>1</v>
      </c>
      <c r="I900" s="5">
        <v>145</v>
      </c>
    </row>
    <row r="901" spans="1:9" ht="12.75">
      <c r="A901" s="5">
        <v>59276</v>
      </c>
      <c r="B901" s="5" t="s">
        <v>1884</v>
      </c>
      <c r="C901" s="5">
        <v>2</v>
      </c>
      <c r="D901" s="5" t="s">
        <v>10</v>
      </c>
      <c r="E901" s="5">
        <v>191</v>
      </c>
      <c r="F901" s="5" t="s">
        <v>1042</v>
      </c>
      <c r="G901" s="5" t="s">
        <v>738</v>
      </c>
      <c r="H901" s="5">
        <v>1</v>
      </c>
      <c r="I901" s="5">
        <v>145</v>
      </c>
    </row>
    <row r="902" spans="1:9" ht="12.75">
      <c r="A902" s="5">
        <v>59277</v>
      </c>
      <c r="B902" s="5" t="s">
        <v>1885</v>
      </c>
      <c r="C902" s="5">
        <v>2</v>
      </c>
      <c r="D902" s="5" t="s">
        <v>10</v>
      </c>
      <c r="E902" s="5">
        <v>191</v>
      </c>
      <c r="F902" s="5" t="s">
        <v>1042</v>
      </c>
      <c r="G902" s="5" t="s">
        <v>738</v>
      </c>
      <c r="H902" s="5">
        <v>1</v>
      </c>
      <c r="I902" s="5">
        <v>145</v>
      </c>
    </row>
    <row r="903" spans="1:9" ht="12.75">
      <c r="A903" s="5">
        <v>59278</v>
      </c>
      <c r="B903" s="5" t="s">
        <v>1886</v>
      </c>
      <c r="C903" s="5">
        <v>2</v>
      </c>
      <c r="D903" s="5" t="s">
        <v>10</v>
      </c>
      <c r="E903" s="5">
        <v>191</v>
      </c>
      <c r="F903" s="5" t="s">
        <v>1042</v>
      </c>
      <c r="G903" s="5" t="s">
        <v>738</v>
      </c>
      <c r="H903" s="5">
        <v>1</v>
      </c>
      <c r="I903" s="5">
        <v>145</v>
      </c>
    </row>
    <row r="904" spans="1:9" ht="12.75">
      <c r="A904" s="5">
        <v>59279</v>
      </c>
      <c r="B904" s="5" t="s">
        <v>1887</v>
      </c>
      <c r="C904" s="5">
        <v>2</v>
      </c>
      <c r="D904" s="5" t="s">
        <v>10</v>
      </c>
      <c r="E904" s="5">
        <v>191</v>
      </c>
      <c r="F904" s="5" t="s">
        <v>1042</v>
      </c>
      <c r="G904" s="5" t="s">
        <v>738</v>
      </c>
      <c r="H904" s="5">
        <v>1</v>
      </c>
      <c r="I904" s="5">
        <v>145</v>
      </c>
    </row>
    <row r="905" spans="1:9" ht="12.75">
      <c r="A905" s="5">
        <v>59280</v>
      </c>
      <c r="B905" s="5" t="s">
        <v>1888</v>
      </c>
      <c r="C905" s="5">
        <v>2</v>
      </c>
      <c r="D905" s="5" t="s">
        <v>10</v>
      </c>
      <c r="E905" s="5">
        <v>191</v>
      </c>
      <c r="F905" s="5" t="s">
        <v>1042</v>
      </c>
      <c r="G905" s="5" t="s">
        <v>0</v>
      </c>
      <c r="H905" s="5">
        <v>1</v>
      </c>
      <c r="I905" s="5">
        <v>142</v>
      </c>
    </row>
    <row r="906" spans="1:9" ht="12.75">
      <c r="A906" s="5">
        <v>59281</v>
      </c>
      <c r="B906" s="5" t="s">
        <v>1889</v>
      </c>
      <c r="C906" s="5">
        <v>2</v>
      </c>
      <c r="D906" s="5" t="s">
        <v>10</v>
      </c>
      <c r="E906" s="5">
        <v>191</v>
      </c>
      <c r="F906" s="5" t="s">
        <v>1042</v>
      </c>
      <c r="G906" s="5" t="s">
        <v>0</v>
      </c>
      <c r="H906" s="5">
        <v>1</v>
      </c>
      <c r="I906" s="5">
        <v>142</v>
      </c>
    </row>
    <row r="907" spans="1:9" ht="12.75">
      <c r="A907" s="5">
        <v>59282</v>
      </c>
      <c r="B907" s="5" t="s">
        <v>1890</v>
      </c>
      <c r="C907" s="5">
        <v>2</v>
      </c>
      <c r="D907" s="5" t="s">
        <v>10</v>
      </c>
      <c r="E907" s="5">
        <v>191</v>
      </c>
      <c r="F907" s="5" t="s">
        <v>1042</v>
      </c>
      <c r="G907" s="5" t="s">
        <v>0</v>
      </c>
      <c r="H907" s="5">
        <v>1</v>
      </c>
      <c r="I907" s="5">
        <v>142</v>
      </c>
    </row>
    <row r="908" spans="1:9" ht="12.75">
      <c r="A908" s="5">
        <v>59284</v>
      </c>
      <c r="B908" s="5" t="s">
        <v>1891</v>
      </c>
      <c r="C908" s="5">
        <v>2</v>
      </c>
      <c r="D908" s="5" t="s">
        <v>10</v>
      </c>
      <c r="E908" s="5">
        <v>191</v>
      </c>
      <c r="F908" s="5" t="s">
        <v>1042</v>
      </c>
      <c r="G908" s="5" t="s">
        <v>738</v>
      </c>
      <c r="H908" s="5">
        <v>1</v>
      </c>
      <c r="I908" s="5">
        <v>145</v>
      </c>
    </row>
    <row r="909" spans="1:9" ht="12.75">
      <c r="A909" s="5">
        <v>59285</v>
      </c>
      <c r="B909" s="5" t="s">
        <v>1892</v>
      </c>
      <c r="C909" s="5">
        <v>2</v>
      </c>
      <c r="D909" s="5" t="s">
        <v>10</v>
      </c>
      <c r="E909" s="5">
        <v>191</v>
      </c>
      <c r="F909" s="5" t="s">
        <v>1042</v>
      </c>
      <c r="G909" s="5" t="s">
        <v>738</v>
      </c>
      <c r="H909" s="5">
        <v>1</v>
      </c>
      <c r="I909" s="5">
        <v>145</v>
      </c>
    </row>
    <row r="910" spans="1:9" ht="12.75">
      <c r="A910" s="5">
        <v>59290</v>
      </c>
      <c r="B910" s="5" t="s">
        <v>1893</v>
      </c>
      <c r="C910" s="5">
        <v>2</v>
      </c>
      <c r="D910" s="5" t="s">
        <v>10</v>
      </c>
      <c r="E910" s="5">
        <v>191</v>
      </c>
      <c r="F910" s="5" t="s">
        <v>1042</v>
      </c>
      <c r="G910" s="5" t="s">
        <v>382</v>
      </c>
      <c r="H910" s="5">
        <v>1</v>
      </c>
      <c r="I910" s="5">
        <v>142</v>
      </c>
    </row>
    <row r="911" spans="1:9" ht="12.75">
      <c r="A911" s="5">
        <v>59291</v>
      </c>
      <c r="B911" s="5" t="s">
        <v>1894</v>
      </c>
      <c r="C911" s="5">
        <v>2</v>
      </c>
      <c r="D911" s="5" t="s">
        <v>10</v>
      </c>
      <c r="E911" s="5">
        <v>191</v>
      </c>
      <c r="F911" s="5" t="s">
        <v>1042</v>
      </c>
      <c r="G911" s="5" t="s">
        <v>452</v>
      </c>
      <c r="H911" s="5">
        <v>1</v>
      </c>
      <c r="I911" s="5">
        <v>142</v>
      </c>
    </row>
    <row r="912" spans="1:9" ht="12.75">
      <c r="A912" s="5">
        <v>59293</v>
      </c>
      <c r="B912" s="5" t="s">
        <v>1895</v>
      </c>
      <c r="C912" s="5">
        <v>2</v>
      </c>
      <c r="D912" s="5" t="s">
        <v>10</v>
      </c>
      <c r="E912" s="5">
        <v>191</v>
      </c>
      <c r="F912" s="5" t="s">
        <v>1042</v>
      </c>
      <c r="G912" s="5" t="s">
        <v>383</v>
      </c>
      <c r="H912" s="5">
        <v>1</v>
      </c>
      <c r="I912" s="5">
        <v>142</v>
      </c>
    </row>
    <row r="913" spans="1:9" ht="12.75">
      <c r="A913" s="5">
        <v>59294</v>
      </c>
      <c r="B913" s="5" t="s">
        <v>1896</v>
      </c>
      <c r="C913" s="5">
        <v>2</v>
      </c>
      <c r="D913" s="5" t="s">
        <v>10</v>
      </c>
      <c r="E913" s="5">
        <v>191</v>
      </c>
      <c r="F913" s="5" t="s">
        <v>1042</v>
      </c>
      <c r="G913" s="5" t="s">
        <v>384</v>
      </c>
      <c r="H913" s="5">
        <v>1</v>
      </c>
      <c r="I913" s="5">
        <v>142</v>
      </c>
    </row>
    <row r="914" spans="1:9" ht="12.75">
      <c r="A914" s="5">
        <v>59295</v>
      </c>
      <c r="B914" s="5" t="s">
        <v>1897</v>
      </c>
      <c r="C914" s="5">
        <v>2</v>
      </c>
      <c r="D914" s="5" t="s">
        <v>10</v>
      </c>
      <c r="E914" s="5">
        <v>191</v>
      </c>
      <c r="F914" s="5" t="s">
        <v>1042</v>
      </c>
      <c r="G914" s="5" t="s">
        <v>385</v>
      </c>
      <c r="H914" s="5">
        <v>1</v>
      </c>
      <c r="I914" s="5">
        <v>142</v>
      </c>
    </row>
    <row r="915" spans="1:9" ht="12.75">
      <c r="A915" s="5">
        <v>59296</v>
      </c>
      <c r="B915" s="5" t="s">
        <v>1898</v>
      </c>
      <c r="C915" s="5">
        <v>2</v>
      </c>
      <c r="D915" s="5" t="s">
        <v>10</v>
      </c>
      <c r="E915" s="5">
        <v>191</v>
      </c>
      <c r="F915" s="5" t="s">
        <v>1042</v>
      </c>
      <c r="G915" s="5" t="s">
        <v>386</v>
      </c>
      <c r="H915" s="5">
        <v>1</v>
      </c>
      <c r="I915" s="5">
        <v>142</v>
      </c>
    </row>
    <row r="916" spans="1:9" ht="12.75">
      <c r="A916" s="5">
        <v>59297</v>
      </c>
      <c r="B916" s="5" t="s">
        <v>1899</v>
      </c>
      <c r="C916" s="5">
        <v>2</v>
      </c>
      <c r="D916" s="5" t="s">
        <v>10</v>
      </c>
      <c r="E916" s="5">
        <v>191</v>
      </c>
      <c r="F916" s="5" t="s">
        <v>1042</v>
      </c>
      <c r="G916" s="5" t="s">
        <v>387</v>
      </c>
      <c r="H916" s="5">
        <v>1</v>
      </c>
      <c r="I916" s="5">
        <v>142</v>
      </c>
    </row>
    <row r="917" spans="1:9" ht="12.75">
      <c r="A917" s="5">
        <v>59298</v>
      </c>
      <c r="B917" s="5" t="s">
        <v>1900</v>
      </c>
      <c r="C917" s="5">
        <v>2</v>
      </c>
      <c r="D917" s="5" t="s">
        <v>10</v>
      </c>
      <c r="E917" s="5">
        <v>191</v>
      </c>
      <c r="F917" s="5" t="s">
        <v>1042</v>
      </c>
      <c r="G917" s="5" t="s">
        <v>388</v>
      </c>
      <c r="H917" s="5">
        <v>1</v>
      </c>
      <c r="I917" s="5">
        <v>145</v>
      </c>
    </row>
    <row r="918" spans="1:9" ht="12.75">
      <c r="A918" s="5">
        <v>59299</v>
      </c>
      <c r="B918" s="5" t="s">
        <v>1901</v>
      </c>
      <c r="C918" s="5">
        <v>2</v>
      </c>
      <c r="D918" s="5" t="s">
        <v>10</v>
      </c>
      <c r="E918" s="5">
        <v>191</v>
      </c>
      <c r="F918" s="5" t="s">
        <v>1042</v>
      </c>
      <c r="G918" s="5" t="s">
        <v>738</v>
      </c>
      <c r="H918" s="5">
        <v>1</v>
      </c>
      <c r="I918" s="5">
        <v>145</v>
      </c>
    </row>
    <row r="919" spans="1:9" ht="12.75">
      <c r="A919" s="5">
        <v>59300</v>
      </c>
      <c r="B919" s="5" t="s">
        <v>1902</v>
      </c>
      <c r="C919" s="5">
        <v>2</v>
      </c>
      <c r="D919" s="5" t="s">
        <v>10</v>
      </c>
      <c r="E919" s="5">
        <v>191</v>
      </c>
      <c r="F919" s="5" t="s">
        <v>1042</v>
      </c>
      <c r="G919" s="5" t="s">
        <v>738</v>
      </c>
      <c r="H919" s="5">
        <v>1</v>
      </c>
      <c r="I919" s="5">
        <v>145</v>
      </c>
    </row>
    <row r="920" spans="1:9" ht="12.75">
      <c r="A920" s="5">
        <v>59302</v>
      </c>
      <c r="B920" s="5" t="s">
        <v>1903</v>
      </c>
      <c r="C920" s="5">
        <v>2</v>
      </c>
      <c r="D920" s="5" t="s">
        <v>10</v>
      </c>
      <c r="E920" s="5">
        <v>10</v>
      </c>
      <c r="F920" s="5" t="s">
        <v>1379</v>
      </c>
      <c r="G920" s="5" t="s">
        <v>451</v>
      </c>
      <c r="H920" s="5">
        <v>12</v>
      </c>
      <c r="I920" s="5">
        <v>189</v>
      </c>
    </row>
    <row r="921" spans="1:9" ht="12.75">
      <c r="A921" s="5">
        <v>59304</v>
      </c>
      <c r="B921" s="5" t="s">
        <v>1904</v>
      </c>
      <c r="C921" s="5">
        <v>2</v>
      </c>
      <c r="D921" s="5" t="s">
        <v>10</v>
      </c>
      <c r="E921" s="5">
        <v>26</v>
      </c>
      <c r="F921" s="5" t="s">
        <v>1099</v>
      </c>
      <c r="G921" s="5" t="s">
        <v>389</v>
      </c>
      <c r="H921" s="5">
        <v>9</v>
      </c>
      <c r="I921" s="5">
        <v>743</v>
      </c>
    </row>
    <row r="922" spans="1:9" ht="12.75">
      <c r="A922" s="5">
        <v>59306</v>
      </c>
      <c r="B922" s="5" t="s">
        <v>1905</v>
      </c>
      <c r="C922" s="5">
        <v>2</v>
      </c>
      <c r="D922" s="5" t="s">
        <v>10</v>
      </c>
      <c r="E922" s="5">
        <v>26</v>
      </c>
      <c r="F922" s="5" t="s">
        <v>1099</v>
      </c>
      <c r="G922" s="5" t="s">
        <v>390</v>
      </c>
      <c r="H922" s="5">
        <v>9</v>
      </c>
      <c r="I922" s="5">
        <v>551</v>
      </c>
    </row>
    <row r="923" spans="1:9" ht="12.75">
      <c r="A923" s="5">
        <v>59340</v>
      </c>
      <c r="B923" s="5" t="s">
        <v>1906</v>
      </c>
      <c r="C923" s="5">
        <v>2</v>
      </c>
      <c r="D923" s="5" t="s">
        <v>10</v>
      </c>
      <c r="E923" s="5">
        <v>12</v>
      </c>
      <c r="F923" s="5" t="s">
        <v>1471</v>
      </c>
      <c r="G923" s="5" t="s">
        <v>463</v>
      </c>
      <c r="H923" s="5">
        <v>11</v>
      </c>
      <c r="I923" s="5">
        <v>562</v>
      </c>
    </row>
    <row r="924" spans="1:9" ht="12.75">
      <c r="A924" s="5">
        <v>59341</v>
      </c>
      <c r="B924" s="5" t="s">
        <v>1907</v>
      </c>
      <c r="C924" s="5">
        <v>2</v>
      </c>
      <c r="D924" s="5" t="s">
        <v>10</v>
      </c>
      <c r="E924" s="5">
        <v>191</v>
      </c>
      <c r="F924" s="5" t="s">
        <v>1042</v>
      </c>
      <c r="G924" s="5" t="s">
        <v>738</v>
      </c>
      <c r="H924" s="5">
        <v>1</v>
      </c>
      <c r="I924" s="5">
        <v>145</v>
      </c>
    </row>
    <row r="925" spans="1:9" ht="12.75">
      <c r="A925" s="5">
        <v>60064</v>
      </c>
      <c r="B925" s="5" t="s">
        <v>1908</v>
      </c>
      <c r="C925" s="5">
        <v>2</v>
      </c>
      <c r="D925" s="5" t="s">
        <v>10</v>
      </c>
      <c r="E925" s="5">
        <v>10</v>
      </c>
      <c r="F925" s="5" t="s">
        <v>1379</v>
      </c>
      <c r="G925" s="5" t="s">
        <v>174</v>
      </c>
      <c r="H925" s="5">
        <v>12</v>
      </c>
      <c r="I925" s="5">
        <v>495</v>
      </c>
    </row>
    <row r="926" spans="1:9" ht="12.75">
      <c r="A926" s="5">
        <v>60065</v>
      </c>
      <c r="B926" s="5" t="s">
        <v>1909</v>
      </c>
      <c r="C926" s="5">
        <v>2</v>
      </c>
      <c r="D926" s="5" t="s">
        <v>10</v>
      </c>
      <c r="E926" s="5">
        <v>36</v>
      </c>
      <c r="F926" s="5" t="s">
        <v>1550</v>
      </c>
      <c r="G926" s="5" t="s">
        <v>391</v>
      </c>
      <c r="H926" s="5">
        <v>3</v>
      </c>
      <c r="I926" s="5">
        <v>740</v>
      </c>
    </row>
    <row r="927" spans="1:9" ht="12.75">
      <c r="A927" s="5">
        <v>60624</v>
      </c>
      <c r="B927" s="5" t="s">
        <v>1910</v>
      </c>
      <c r="C927" s="5">
        <v>2</v>
      </c>
      <c r="D927" s="5" t="s">
        <v>10</v>
      </c>
      <c r="E927" s="5">
        <v>191</v>
      </c>
      <c r="F927" s="5" t="s">
        <v>1042</v>
      </c>
      <c r="G927" s="5" t="s">
        <v>738</v>
      </c>
      <c r="H927" s="5">
        <v>1</v>
      </c>
      <c r="I927" s="5">
        <v>145</v>
      </c>
    </row>
    <row r="928" spans="1:9" ht="12.75">
      <c r="A928" s="5">
        <v>60625</v>
      </c>
      <c r="B928" s="5" t="s">
        <v>1911</v>
      </c>
      <c r="C928" s="5">
        <v>2</v>
      </c>
      <c r="D928" s="5" t="s">
        <v>10</v>
      </c>
      <c r="E928" s="5">
        <v>6</v>
      </c>
      <c r="F928" s="5" t="s">
        <v>1065</v>
      </c>
      <c r="G928" s="5" t="s">
        <v>579</v>
      </c>
      <c r="H928" s="5">
        <v>8</v>
      </c>
      <c r="I928" s="5">
        <v>419</v>
      </c>
    </row>
    <row r="929" spans="1:9" ht="12.75">
      <c r="A929" s="5">
        <v>60795</v>
      </c>
      <c r="B929" s="5" t="s">
        <v>1912</v>
      </c>
      <c r="C929" s="5">
        <v>2</v>
      </c>
      <c r="D929" s="5" t="s">
        <v>10</v>
      </c>
      <c r="E929" s="5">
        <v>191</v>
      </c>
      <c r="F929" s="5" t="s">
        <v>1042</v>
      </c>
      <c r="G929" s="5" t="s">
        <v>738</v>
      </c>
      <c r="H929" s="5">
        <v>1</v>
      </c>
      <c r="I929" s="5">
        <v>145</v>
      </c>
    </row>
    <row r="930" spans="1:9" ht="12.75">
      <c r="A930" s="5">
        <v>60797</v>
      </c>
      <c r="B930" s="5" t="s">
        <v>1913</v>
      </c>
      <c r="C930" s="5">
        <v>2</v>
      </c>
      <c r="D930" s="5" t="s">
        <v>10</v>
      </c>
      <c r="E930" s="5">
        <v>191</v>
      </c>
      <c r="F930" s="5" t="s">
        <v>1042</v>
      </c>
      <c r="G930" s="5" t="s">
        <v>738</v>
      </c>
      <c r="H930" s="5">
        <v>1</v>
      </c>
      <c r="I930" s="5">
        <v>145</v>
      </c>
    </row>
    <row r="931" spans="1:9" ht="12.75">
      <c r="A931" s="5">
        <v>60798</v>
      </c>
      <c r="B931" s="5" t="s">
        <v>1914</v>
      </c>
      <c r="C931" s="5">
        <v>2</v>
      </c>
      <c r="D931" s="5" t="s">
        <v>10</v>
      </c>
      <c r="E931" s="5">
        <v>191</v>
      </c>
      <c r="F931" s="5" t="s">
        <v>1042</v>
      </c>
      <c r="G931" s="5" t="s">
        <v>738</v>
      </c>
      <c r="H931" s="5">
        <v>1</v>
      </c>
      <c r="I931" s="5">
        <v>145</v>
      </c>
    </row>
    <row r="932" spans="1:9" ht="12.75">
      <c r="A932" s="5">
        <v>60799</v>
      </c>
      <c r="B932" s="5" t="s">
        <v>1915</v>
      </c>
      <c r="C932" s="5">
        <v>2</v>
      </c>
      <c r="D932" s="5" t="s">
        <v>10</v>
      </c>
      <c r="E932" s="5">
        <v>191</v>
      </c>
      <c r="F932" s="5" t="s">
        <v>1042</v>
      </c>
      <c r="G932" s="5" t="s">
        <v>738</v>
      </c>
      <c r="H932" s="5">
        <v>1</v>
      </c>
      <c r="I932" s="5">
        <v>145</v>
      </c>
    </row>
    <row r="933" spans="1:9" ht="12.75">
      <c r="A933" s="5">
        <v>60800</v>
      </c>
      <c r="B933" s="5" t="s">
        <v>1916</v>
      </c>
      <c r="C933" s="5">
        <v>2</v>
      </c>
      <c r="D933" s="5" t="s">
        <v>10</v>
      </c>
      <c r="E933" s="5">
        <v>191</v>
      </c>
      <c r="F933" s="5" t="s">
        <v>1042</v>
      </c>
      <c r="G933" s="5" t="s">
        <v>738</v>
      </c>
      <c r="H933" s="5">
        <v>1</v>
      </c>
      <c r="I933" s="5">
        <v>145</v>
      </c>
    </row>
    <row r="934" spans="1:9" ht="12.75">
      <c r="A934" s="5">
        <v>60801</v>
      </c>
      <c r="B934" s="5" t="s">
        <v>1917</v>
      </c>
      <c r="C934" s="5">
        <v>2</v>
      </c>
      <c r="D934" s="5" t="s">
        <v>10</v>
      </c>
      <c r="E934" s="5">
        <v>191</v>
      </c>
      <c r="F934" s="5" t="s">
        <v>1042</v>
      </c>
      <c r="G934" s="5" t="s">
        <v>738</v>
      </c>
      <c r="H934" s="5">
        <v>1</v>
      </c>
      <c r="I934" s="5">
        <v>145</v>
      </c>
    </row>
    <row r="935" spans="1:9" ht="12.75">
      <c r="A935" s="5">
        <v>60802</v>
      </c>
      <c r="B935" s="5" t="s">
        <v>1918</v>
      </c>
      <c r="C935" s="5">
        <v>2</v>
      </c>
      <c r="D935" s="5" t="s">
        <v>10</v>
      </c>
      <c r="E935" s="5">
        <v>191</v>
      </c>
      <c r="F935" s="5" t="s">
        <v>1042</v>
      </c>
      <c r="G935" s="5" t="s">
        <v>738</v>
      </c>
      <c r="H935" s="5">
        <v>1</v>
      </c>
      <c r="I935" s="5">
        <v>145</v>
      </c>
    </row>
    <row r="936" spans="1:9" ht="12.75">
      <c r="A936" s="5">
        <v>60803</v>
      </c>
      <c r="B936" s="5" t="s">
        <v>1919</v>
      </c>
      <c r="C936" s="5">
        <v>2</v>
      </c>
      <c r="D936" s="5" t="s">
        <v>10</v>
      </c>
      <c r="E936" s="5">
        <v>191</v>
      </c>
      <c r="F936" s="5" t="s">
        <v>1042</v>
      </c>
      <c r="G936" s="5" t="s">
        <v>738</v>
      </c>
      <c r="H936" s="5">
        <v>1</v>
      </c>
      <c r="I936" s="5">
        <v>145</v>
      </c>
    </row>
    <row r="937" spans="1:9" ht="12.75">
      <c r="A937" s="5">
        <v>60804</v>
      </c>
      <c r="B937" s="5" t="s">
        <v>1920</v>
      </c>
      <c r="C937" s="5">
        <v>2</v>
      </c>
      <c r="D937" s="5" t="s">
        <v>10</v>
      </c>
      <c r="E937" s="5">
        <v>191</v>
      </c>
      <c r="F937" s="5" t="s">
        <v>1042</v>
      </c>
      <c r="G937" s="5" t="s">
        <v>738</v>
      </c>
      <c r="H937" s="5">
        <v>1</v>
      </c>
      <c r="I937" s="5">
        <v>145</v>
      </c>
    </row>
    <row r="938" spans="1:9" ht="12.75">
      <c r="A938" s="5">
        <v>60805</v>
      </c>
      <c r="B938" s="5" t="s">
        <v>1921</v>
      </c>
      <c r="C938" s="5">
        <v>2</v>
      </c>
      <c r="D938" s="5" t="s">
        <v>10</v>
      </c>
      <c r="E938" s="5">
        <v>191</v>
      </c>
      <c r="F938" s="5" t="s">
        <v>1042</v>
      </c>
      <c r="G938" s="5" t="s">
        <v>738</v>
      </c>
      <c r="H938" s="5">
        <v>1</v>
      </c>
      <c r="I938" s="5">
        <v>145</v>
      </c>
    </row>
    <row r="939" spans="1:9" ht="12.75">
      <c r="A939" s="5">
        <v>60807</v>
      </c>
      <c r="B939" s="5" t="s">
        <v>1922</v>
      </c>
      <c r="C939" s="5">
        <v>2</v>
      </c>
      <c r="D939" s="5" t="s">
        <v>10</v>
      </c>
      <c r="E939" s="5">
        <v>191</v>
      </c>
      <c r="F939" s="5" t="s">
        <v>1042</v>
      </c>
      <c r="G939" s="5" t="s">
        <v>738</v>
      </c>
      <c r="H939" s="5">
        <v>1</v>
      </c>
      <c r="I939" s="5">
        <v>145</v>
      </c>
    </row>
    <row r="940" spans="1:9" ht="12.75">
      <c r="A940" s="5">
        <v>60809</v>
      </c>
      <c r="B940" s="5" t="s">
        <v>1923</v>
      </c>
      <c r="C940" s="5">
        <v>2</v>
      </c>
      <c r="D940" s="5" t="s">
        <v>10</v>
      </c>
      <c r="E940" s="5">
        <v>191</v>
      </c>
      <c r="F940" s="5" t="s">
        <v>1042</v>
      </c>
      <c r="G940" s="5" t="s">
        <v>738</v>
      </c>
      <c r="H940" s="5">
        <v>1</v>
      </c>
      <c r="I940" s="5">
        <v>145</v>
      </c>
    </row>
    <row r="941" spans="1:9" ht="12.75">
      <c r="A941" s="5">
        <v>60821</v>
      </c>
      <c r="B941" s="5" t="s">
        <v>1924</v>
      </c>
      <c r="C941" s="5">
        <v>2</v>
      </c>
      <c r="D941" s="5" t="s">
        <v>10</v>
      </c>
      <c r="E941" s="5">
        <v>191</v>
      </c>
      <c r="F941" s="5" t="s">
        <v>1042</v>
      </c>
      <c r="G941" s="5" t="s">
        <v>1</v>
      </c>
      <c r="H941" s="5">
        <v>1</v>
      </c>
      <c r="I941" s="5">
        <v>141</v>
      </c>
    </row>
    <row r="942" spans="1:9" ht="12.75">
      <c r="A942" s="5">
        <v>60824</v>
      </c>
      <c r="B942" s="5" t="s">
        <v>1925</v>
      </c>
      <c r="C942" s="5">
        <v>2</v>
      </c>
      <c r="D942" s="5" t="s">
        <v>10</v>
      </c>
      <c r="E942" s="5">
        <v>191</v>
      </c>
      <c r="F942" s="5" t="s">
        <v>1042</v>
      </c>
      <c r="G942" s="5" t="s">
        <v>738</v>
      </c>
      <c r="H942" s="5">
        <v>1</v>
      </c>
      <c r="I942" s="5">
        <v>145</v>
      </c>
    </row>
    <row r="943" spans="1:9" ht="12.75">
      <c r="A943" s="5">
        <v>60825</v>
      </c>
      <c r="B943" s="5" t="s">
        <v>1926</v>
      </c>
      <c r="C943" s="5">
        <v>2</v>
      </c>
      <c r="D943" s="5" t="s">
        <v>10</v>
      </c>
      <c r="E943" s="5">
        <v>191</v>
      </c>
      <c r="F943" s="5" t="s">
        <v>1042</v>
      </c>
      <c r="G943" s="5" t="s">
        <v>738</v>
      </c>
      <c r="H943" s="5">
        <v>1</v>
      </c>
      <c r="I943" s="5">
        <v>145</v>
      </c>
    </row>
    <row r="944" spans="1:9" ht="12.75">
      <c r="A944" s="5">
        <v>60826</v>
      </c>
      <c r="B944" s="5" t="s">
        <v>1927</v>
      </c>
      <c r="C944" s="5">
        <v>2</v>
      </c>
      <c r="D944" s="5" t="s">
        <v>10</v>
      </c>
      <c r="E944" s="5">
        <v>191</v>
      </c>
      <c r="F944" s="5" t="s">
        <v>1042</v>
      </c>
      <c r="G944" s="5" t="s">
        <v>738</v>
      </c>
      <c r="H944" s="5">
        <v>1</v>
      </c>
      <c r="I944" s="5">
        <v>145</v>
      </c>
    </row>
    <row r="945" spans="1:9" ht="12.75">
      <c r="A945" s="5">
        <v>60827</v>
      </c>
      <c r="B945" s="5" t="s">
        <v>1928</v>
      </c>
      <c r="C945" s="5">
        <v>2</v>
      </c>
      <c r="D945" s="5" t="s">
        <v>10</v>
      </c>
      <c r="E945" s="5">
        <v>191</v>
      </c>
      <c r="F945" s="5" t="s">
        <v>1042</v>
      </c>
      <c r="G945" s="5" t="s">
        <v>738</v>
      </c>
      <c r="H945" s="5">
        <v>1</v>
      </c>
      <c r="I945" s="5">
        <v>145</v>
      </c>
    </row>
    <row r="946" spans="1:9" ht="12.75">
      <c r="A946" s="5">
        <v>60950</v>
      </c>
      <c r="B946" s="5" t="s">
        <v>1929</v>
      </c>
      <c r="C946" s="5">
        <v>2</v>
      </c>
      <c r="D946" s="5" t="s">
        <v>10</v>
      </c>
      <c r="E946" s="5">
        <v>36</v>
      </c>
      <c r="F946" s="5" t="s">
        <v>1550</v>
      </c>
      <c r="G946" s="5" t="s">
        <v>376</v>
      </c>
      <c r="H946" s="5">
        <v>3</v>
      </c>
      <c r="I946" s="5">
        <v>351</v>
      </c>
    </row>
    <row r="947" spans="1:9" ht="12.75">
      <c r="A947" s="5">
        <v>61029</v>
      </c>
      <c r="B947" s="5" t="s">
        <v>1930</v>
      </c>
      <c r="C947" s="5">
        <v>2</v>
      </c>
      <c r="D947" s="5" t="s">
        <v>10</v>
      </c>
      <c r="E947" s="5">
        <v>1</v>
      </c>
      <c r="F947" s="5" t="s">
        <v>422</v>
      </c>
      <c r="G947" s="5" t="s">
        <v>738</v>
      </c>
      <c r="H947" s="5">
        <v>1</v>
      </c>
      <c r="I947" s="5">
        <v>145</v>
      </c>
    </row>
    <row r="948" spans="1:9" ht="12.75">
      <c r="A948" s="5">
        <v>61281</v>
      </c>
      <c r="B948" s="5" t="s">
        <v>341</v>
      </c>
      <c r="C948" s="5">
        <v>2</v>
      </c>
      <c r="D948" s="5" t="s">
        <v>10</v>
      </c>
      <c r="E948" s="5">
        <v>37</v>
      </c>
      <c r="F948" s="5" t="s">
        <v>1079</v>
      </c>
      <c r="G948" s="5" t="s">
        <v>368</v>
      </c>
      <c r="H948" s="5">
        <v>3</v>
      </c>
      <c r="I948" s="5">
        <v>524</v>
      </c>
    </row>
    <row r="949" spans="1:9" ht="12.75">
      <c r="A949" s="5">
        <v>61286</v>
      </c>
      <c r="B949" s="5" t="s">
        <v>342</v>
      </c>
      <c r="C949" s="5">
        <v>2</v>
      </c>
      <c r="D949" s="5" t="s">
        <v>10</v>
      </c>
      <c r="E949" s="5">
        <v>36</v>
      </c>
      <c r="F949" s="5" t="s">
        <v>1550</v>
      </c>
      <c r="G949" s="5" t="s">
        <v>367</v>
      </c>
      <c r="H949" s="5">
        <v>3</v>
      </c>
      <c r="I949" s="5">
        <v>448</v>
      </c>
    </row>
    <row r="950" spans="1:9" ht="12.75">
      <c r="A950" s="5">
        <v>62012</v>
      </c>
      <c r="B950" s="5" t="s">
        <v>1931</v>
      </c>
      <c r="C950" s="5">
        <v>2</v>
      </c>
      <c r="D950" s="5" t="s">
        <v>10</v>
      </c>
      <c r="E950" s="5">
        <v>6</v>
      </c>
      <c r="F950" s="5" t="s">
        <v>1065</v>
      </c>
      <c r="G950" s="5" t="s">
        <v>2</v>
      </c>
      <c r="H950" s="5">
        <v>8</v>
      </c>
      <c r="I950" s="5">
        <v>209</v>
      </c>
    </row>
    <row r="951" spans="1:9" ht="12.75">
      <c r="A951" s="5">
        <v>62163</v>
      </c>
      <c r="B951" s="5" t="s">
        <v>343</v>
      </c>
      <c r="C951" s="5">
        <v>6</v>
      </c>
      <c r="D951" s="5" t="s">
        <v>523</v>
      </c>
      <c r="E951" s="5">
        <v>181</v>
      </c>
      <c r="F951" s="5" t="s">
        <v>524</v>
      </c>
      <c r="G951" s="5" t="s">
        <v>738</v>
      </c>
      <c r="H951" s="5">
        <v>1</v>
      </c>
      <c r="I951" s="5">
        <v>145</v>
      </c>
    </row>
    <row r="952" spans="1:9" ht="12.75">
      <c r="A952" s="5">
        <v>62168</v>
      </c>
      <c r="B952" s="5" t="s">
        <v>344</v>
      </c>
      <c r="C952" s="5">
        <v>6</v>
      </c>
      <c r="D952" s="5" t="s">
        <v>523</v>
      </c>
      <c r="E952" s="5">
        <v>181</v>
      </c>
      <c r="F952" s="5" t="s">
        <v>524</v>
      </c>
      <c r="G952" s="5" t="s">
        <v>738</v>
      </c>
      <c r="H952" s="5">
        <v>1</v>
      </c>
      <c r="I952" s="5">
        <v>145</v>
      </c>
    </row>
    <row r="953" spans="1:9" ht="12.75">
      <c r="A953" s="5">
        <v>62170</v>
      </c>
      <c r="B953" s="5" t="s">
        <v>345</v>
      </c>
      <c r="C953" s="5">
        <v>6</v>
      </c>
      <c r="D953" s="5" t="s">
        <v>523</v>
      </c>
      <c r="E953" s="5">
        <v>181</v>
      </c>
      <c r="F953" s="5" t="s">
        <v>524</v>
      </c>
      <c r="G953" s="5" t="s">
        <v>738</v>
      </c>
      <c r="H953" s="5">
        <v>1</v>
      </c>
      <c r="I953" s="5">
        <v>145</v>
      </c>
    </row>
    <row r="954" spans="1:9" ht="12.75">
      <c r="A954" s="5">
        <v>62171</v>
      </c>
      <c r="B954" s="5" t="s">
        <v>346</v>
      </c>
      <c r="C954" s="5">
        <v>6</v>
      </c>
      <c r="D954" s="5" t="s">
        <v>523</v>
      </c>
      <c r="E954" s="5">
        <v>181</v>
      </c>
      <c r="F954" s="5" t="s">
        <v>524</v>
      </c>
      <c r="G954" s="5" t="s">
        <v>738</v>
      </c>
      <c r="H954" s="5">
        <v>1</v>
      </c>
      <c r="I954" s="5">
        <v>145</v>
      </c>
    </row>
    <row r="955" spans="1:9" ht="12.75">
      <c r="A955" s="5">
        <v>62354</v>
      </c>
      <c r="B955" s="5" t="s">
        <v>1932</v>
      </c>
      <c r="C955" s="5">
        <v>2</v>
      </c>
      <c r="D955" s="5" t="s">
        <v>10</v>
      </c>
      <c r="E955" s="5">
        <v>12</v>
      </c>
      <c r="F955" s="5" t="s">
        <v>1471</v>
      </c>
      <c r="G955" s="5" t="s">
        <v>463</v>
      </c>
      <c r="H955" s="5">
        <v>11</v>
      </c>
      <c r="I955" s="5">
        <v>562</v>
      </c>
    </row>
    <row r="956" spans="1:9" ht="12.75">
      <c r="A956" s="5">
        <v>63818</v>
      </c>
      <c r="B956" s="5" t="s">
        <v>1933</v>
      </c>
      <c r="C956" s="5">
        <v>2</v>
      </c>
      <c r="D956" s="5" t="s">
        <v>10</v>
      </c>
      <c r="E956" s="5">
        <v>191</v>
      </c>
      <c r="F956" s="5" t="s">
        <v>1042</v>
      </c>
      <c r="G956" s="5" t="s">
        <v>738</v>
      </c>
      <c r="H956" s="5">
        <v>1</v>
      </c>
      <c r="I956" s="5">
        <v>145</v>
      </c>
    </row>
    <row r="957" spans="1:9" ht="12.75">
      <c r="A957" s="5">
        <v>63874</v>
      </c>
      <c r="B957" s="5" t="s">
        <v>1934</v>
      </c>
      <c r="C957" s="5">
        <v>2</v>
      </c>
      <c r="D957" s="5" t="s">
        <v>10</v>
      </c>
      <c r="E957" s="5">
        <v>191</v>
      </c>
      <c r="F957" s="5" t="s">
        <v>1042</v>
      </c>
      <c r="G957" s="5" t="s">
        <v>347</v>
      </c>
      <c r="H957" s="5">
        <v>1</v>
      </c>
      <c r="I957" s="5">
        <v>141</v>
      </c>
    </row>
    <row r="958" spans="1:9" ht="12.75">
      <c r="A958" s="5">
        <v>63914</v>
      </c>
      <c r="B958" s="5" t="s">
        <v>1935</v>
      </c>
      <c r="C958" s="5">
        <v>2</v>
      </c>
      <c r="D958" s="5" t="s">
        <v>10</v>
      </c>
      <c r="E958" s="5">
        <v>23</v>
      </c>
      <c r="F958" s="5" t="s">
        <v>1082</v>
      </c>
      <c r="G958" s="5" t="s">
        <v>424</v>
      </c>
      <c r="H958" s="5">
        <v>7</v>
      </c>
      <c r="I958" s="5">
        <v>204</v>
      </c>
    </row>
    <row r="959" spans="1:9" ht="12.75">
      <c r="A959" s="5">
        <v>63915</v>
      </c>
      <c r="B959" s="5" t="s">
        <v>1936</v>
      </c>
      <c r="C959" s="5">
        <v>2</v>
      </c>
      <c r="D959" s="5" t="s">
        <v>10</v>
      </c>
      <c r="E959" s="5">
        <v>23</v>
      </c>
      <c r="F959" s="5" t="s">
        <v>1082</v>
      </c>
      <c r="G959" s="5" t="s">
        <v>392</v>
      </c>
      <c r="H959" s="5">
        <v>7</v>
      </c>
      <c r="I959" s="5">
        <v>322</v>
      </c>
    </row>
    <row r="960" spans="1:9" ht="12.75">
      <c r="A960" s="5">
        <v>63916</v>
      </c>
      <c r="B960" s="5" t="s">
        <v>1937</v>
      </c>
      <c r="C960" s="5">
        <v>2</v>
      </c>
      <c r="D960" s="5" t="s">
        <v>10</v>
      </c>
      <c r="E960" s="5">
        <v>24</v>
      </c>
      <c r="F960" s="5" t="s">
        <v>1097</v>
      </c>
      <c r="G960" s="5" t="s">
        <v>393</v>
      </c>
      <c r="H960" s="5">
        <v>7</v>
      </c>
      <c r="I960" s="5">
        <v>361</v>
      </c>
    </row>
    <row r="961" spans="1:9" ht="12.75">
      <c r="A961" s="5">
        <v>63917</v>
      </c>
      <c r="B961" s="5" t="s">
        <v>1938</v>
      </c>
      <c r="C961" s="5">
        <v>2</v>
      </c>
      <c r="D961" s="5" t="s">
        <v>10</v>
      </c>
      <c r="E961" s="5">
        <v>24</v>
      </c>
      <c r="F961" s="5" t="s">
        <v>1097</v>
      </c>
      <c r="G961" s="5" t="s">
        <v>394</v>
      </c>
      <c r="H961" s="5">
        <v>7</v>
      </c>
      <c r="I961" s="5">
        <v>445</v>
      </c>
    </row>
    <row r="962" spans="1:9" ht="12.75">
      <c r="A962" s="5">
        <v>63918</v>
      </c>
      <c r="B962" s="5" t="s">
        <v>1939</v>
      </c>
      <c r="C962" s="5">
        <v>2</v>
      </c>
      <c r="D962" s="5" t="s">
        <v>10</v>
      </c>
      <c r="E962" s="5">
        <v>24</v>
      </c>
      <c r="F962" s="5" t="s">
        <v>1097</v>
      </c>
      <c r="G962" s="5" t="s">
        <v>395</v>
      </c>
      <c r="H962" s="5">
        <v>7</v>
      </c>
      <c r="I962" s="5">
        <v>467</v>
      </c>
    </row>
    <row r="963" spans="1:9" ht="12.75">
      <c r="A963" s="5">
        <v>63919</v>
      </c>
      <c r="B963" s="5" t="s">
        <v>1940</v>
      </c>
      <c r="C963" s="5">
        <v>2</v>
      </c>
      <c r="D963" s="5" t="s">
        <v>10</v>
      </c>
      <c r="E963" s="5">
        <v>23</v>
      </c>
      <c r="F963" s="5" t="s">
        <v>1082</v>
      </c>
      <c r="G963" s="5" t="s">
        <v>396</v>
      </c>
      <c r="H963" s="5">
        <v>7</v>
      </c>
      <c r="I963" s="5">
        <v>268</v>
      </c>
    </row>
    <row r="964" spans="1:9" ht="12.75">
      <c r="A964" s="5">
        <v>63920</v>
      </c>
      <c r="B964" s="5" t="s">
        <v>1941</v>
      </c>
      <c r="C964" s="5">
        <v>2</v>
      </c>
      <c r="D964" s="5" t="s">
        <v>10</v>
      </c>
      <c r="E964" s="5">
        <v>23</v>
      </c>
      <c r="F964" s="5" t="s">
        <v>1082</v>
      </c>
      <c r="G964" s="5" t="s">
        <v>397</v>
      </c>
      <c r="H964" s="5">
        <v>7</v>
      </c>
      <c r="I964" s="5">
        <v>269</v>
      </c>
    </row>
    <row r="965" spans="1:9" ht="12.75">
      <c r="A965" s="5">
        <v>63921</v>
      </c>
      <c r="B965" s="5" t="s">
        <v>1942</v>
      </c>
      <c r="C965" s="5">
        <v>2</v>
      </c>
      <c r="D965" s="5" t="s">
        <v>10</v>
      </c>
      <c r="E965" s="5">
        <v>23</v>
      </c>
      <c r="F965" s="5" t="s">
        <v>1082</v>
      </c>
      <c r="G965" s="5" t="s">
        <v>398</v>
      </c>
      <c r="H965" s="5">
        <v>7</v>
      </c>
      <c r="I965" s="5">
        <v>390</v>
      </c>
    </row>
    <row r="966" spans="1:9" ht="12.75">
      <c r="A966" s="5">
        <v>63922</v>
      </c>
      <c r="B966" s="5" t="s">
        <v>1943</v>
      </c>
      <c r="C966" s="5">
        <v>2</v>
      </c>
      <c r="D966" s="5" t="s">
        <v>10</v>
      </c>
      <c r="E966" s="5">
        <v>23</v>
      </c>
      <c r="F966" s="5" t="s">
        <v>1082</v>
      </c>
      <c r="G966" s="5" t="s">
        <v>399</v>
      </c>
      <c r="H966" s="5">
        <v>7</v>
      </c>
      <c r="I966" s="5">
        <v>691</v>
      </c>
    </row>
    <row r="967" spans="1:9" ht="12.75">
      <c r="A967" s="5">
        <v>63924</v>
      </c>
      <c r="B967" s="5" t="s">
        <v>1944</v>
      </c>
      <c r="C967" s="5">
        <v>2</v>
      </c>
      <c r="D967" s="5" t="s">
        <v>10</v>
      </c>
      <c r="E967" s="5">
        <v>23</v>
      </c>
      <c r="F967" s="5" t="s">
        <v>1082</v>
      </c>
      <c r="G967" s="5" t="s">
        <v>455</v>
      </c>
      <c r="H967" s="5">
        <v>7</v>
      </c>
      <c r="I967" s="5">
        <v>487</v>
      </c>
    </row>
    <row r="968" spans="1:9" ht="12.75">
      <c r="A968" s="5">
        <v>63925</v>
      </c>
      <c r="B968" s="5" t="s">
        <v>1945</v>
      </c>
      <c r="C968" s="5">
        <v>2</v>
      </c>
      <c r="D968" s="5" t="s">
        <v>10</v>
      </c>
      <c r="E968" s="5">
        <v>23</v>
      </c>
      <c r="F968" s="5" t="s">
        <v>1082</v>
      </c>
      <c r="G968" s="5" t="s">
        <v>400</v>
      </c>
      <c r="H968" s="5">
        <v>7</v>
      </c>
      <c r="I968" s="5">
        <v>158</v>
      </c>
    </row>
    <row r="969" spans="1:9" ht="12.75">
      <c r="A969" s="5">
        <v>63926</v>
      </c>
      <c r="B969" s="5" t="s">
        <v>1946</v>
      </c>
      <c r="C969" s="5">
        <v>2</v>
      </c>
      <c r="D969" s="5" t="s">
        <v>10</v>
      </c>
      <c r="E969" s="5">
        <v>23</v>
      </c>
      <c r="F969" s="5" t="s">
        <v>1082</v>
      </c>
      <c r="G969" s="5" t="s">
        <v>401</v>
      </c>
      <c r="H969" s="5">
        <v>7</v>
      </c>
      <c r="I969" s="5">
        <v>242</v>
      </c>
    </row>
    <row r="970" spans="1:9" ht="12.75">
      <c r="A970" s="5">
        <v>63927</v>
      </c>
      <c r="B970" s="5" t="s">
        <v>1947</v>
      </c>
      <c r="C970" s="5">
        <v>2</v>
      </c>
      <c r="D970" s="5" t="s">
        <v>10</v>
      </c>
      <c r="E970" s="5">
        <v>23</v>
      </c>
      <c r="F970" s="5" t="s">
        <v>1082</v>
      </c>
      <c r="G970" s="5" t="s">
        <v>402</v>
      </c>
      <c r="H970" s="5">
        <v>7</v>
      </c>
      <c r="I970" s="5">
        <v>327</v>
      </c>
    </row>
    <row r="971" spans="1:9" ht="12.75">
      <c r="A971" s="5">
        <v>63929</v>
      </c>
      <c r="B971" s="5" t="s">
        <v>1948</v>
      </c>
      <c r="C971" s="5">
        <v>2</v>
      </c>
      <c r="D971" s="5" t="s">
        <v>10</v>
      </c>
      <c r="E971" s="5">
        <v>23</v>
      </c>
      <c r="F971" s="5" t="s">
        <v>1082</v>
      </c>
      <c r="G971" s="5" t="s">
        <v>403</v>
      </c>
      <c r="H971" s="5">
        <v>7</v>
      </c>
      <c r="I971" s="5">
        <v>666</v>
      </c>
    </row>
    <row r="972" spans="1:9" ht="12.75">
      <c r="A972" s="5">
        <v>63931</v>
      </c>
      <c r="B972" s="5" t="s">
        <v>1949</v>
      </c>
      <c r="C972" s="5">
        <v>2</v>
      </c>
      <c r="D972" s="5" t="s">
        <v>10</v>
      </c>
      <c r="E972" s="5">
        <v>23</v>
      </c>
      <c r="F972" s="5" t="s">
        <v>1082</v>
      </c>
      <c r="G972" s="5" t="s">
        <v>404</v>
      </c>
      <c r="H972" s="5">
        <v>7</v>
      </c>
      <c r="I972" s="5">
        <v>210</v>
      </c>
    </row>
    <row r="973" spans="1:9" ht="12.75">
      <c r="A973" s="5">
        <v>63932</v>
      </c>
      <c r="B973" s="5" t="s">
        <v>1950</v>
      </c>
      <c r="C973" s="5">
        <v>2</v>
      </c>
      <c r="D973" s="5" t="s">
        <v>10</v>
      </c>
      <c r="E973" s="5">
        <v>23</v>
      </c>
      <c r="F973" s="5" t="s">
        <v>1082</v>
      </c>
      <c r="G973" s="5" t="s">
        <v>405</v>
      </c>
      <c r="H973" s="5">
        <v>7</v>
      </c>
      <c r="I973" s="5">
        <v>463</v>
      </c>
    </row>
    <row r="974" spans="1:9" ht="12.75">
      <c r="A974" s="5">
        <v>63933</v>
      </c>
      <c r="B974" s="5" t="s">
        <v>1951</v>
      </c>
      <c r="C974" s="5">
        <v>2</v>
      </c>
      <c r="D974" s="5" t="s">
        <v>10</v>
      </c>
      <c r="E974" s="5">
        <v>25</v>
      </c>
      <c r="F974" s="5" t="s">
        <v>1306</v>
      </c>
      <c r="G974" s="5" t="s">
        <v>406</v>
      </c>
      <c r="H974" s="5">
        <v>7</v>
      </c>
      <c r="I974" s="5">
        <v>543</v>
      </c>
    </row>
    <row r="975" spans="1:9" ht="12.75">
      <c r="A975" s="5">
        <v>63934</v>
      </c>
      <c r="B975" s="5" t="s">
        <v>1952</v>
      </c>
      <c r="C975" s="5">
        <v>2</v>
      </c>
      <c r="D975" s="5" t="s">
        <v>10</v>
      </c>
      <c r="E975" s="5">
        <v>26</v>
      </c>
      <c r="F975" s="5" t="s">
        <v>1099</v>
      </c>
      <c r="G975" s="5" t="s">
        <v>407</v>
      </c>
      <c r="H975" s="5">
        <v>7</v>
      </c>
      <c r="I975" s="5">
        <v>539</v>
      </c>
    </row>
    <row r="976" spans="1:9" ht="12.75">
      <c r="A976" s="5">
        <v>63935</v>
      </c>
      <c r="B976" s="5" t="s">
        <v>1953</v>
      </c>
      <c r="C976" s="5">
        <v>2</v>
      </c>
      <c r="D976" s="5" t="s">
        <v>10</v>
      </c>
      <c r="E976" s="5">
        <v>23</v>
      </c>
      <c r="F976" s="5" t="s">
        <v>1082</v>
      </c>
      <c r="G976" s="5" t="s">
        <v>408</v>
      </c>
      <c r="H976" s="5">
        <v>7</v>
      </c>
      <c r="I976" s="5">
        <v>678</v>
      </c>
    </row>
    <row r="977" spans="1:9" ht="12.75">
      <c r="A977" s="5">
        <v>63936</v>
      </c>
      <c r="B977" s="5" t="s">
        <v>1954</v>
      </c>
      <c r="C977" s="5">
        <v>2</v>
      </c>
      <c r="D977" s="5" t="s">
        <v>10</v>
      </c>
      <c r="E977" s="5">
        <v>23</v>
      </c>
      <c r="F977" s="5" t="s">
        <v>1082</v>
      </c>
      <c r="G977" s="5" t="s">
        <v>409</v>
      </c>
      <c r="H977" s="5">
        <v>7</v>
      </c>
      <c r="I977" s="5">
        <v>679</v>
      </c>
    </row>
    <row r="978" spans="1:9" ht="12.75">
      <c r="A978" s="5">
        <v>63937</v>
      </c>
      <c r="B978" s="5" t="s">
        <v>1955</v>
      </c>
      <c r="C978" s="5">
        <v>2</v>
      </c>
      <c r="D978" s="5" t="s">
        <v>10</v>
      </c>
      <c r="E978" s="5">
        <v>23</v>
      </c>
      <c r="F978" s="5" t="s">
        <v>1082</v>
      </c>
      <c r="G978" s="5" t="s">
        <v>410</v>
      </c>
      <c r="H978" s="5">
        <v>7</v>
      </c>
      <c r="I978" s="5">
        <v>715</v>
      </c>
    </row>
    <row r="979" spans="1:9" ht="12.75">
      <c r="A979" s="5">
        <v>63938</v>
      </c>
      <c r="B979" s="5" t="s">
        <v>1956</v>
      </c>
      <c r="C979" s="5">
        <v>2</v>
      </c>
      <c r="D979" s="5" t="s">
        <v>10</v>
      </c>
      <c r="E979" s="5">
        <v>23</v>
      </c>
      <c r="F979" s="5" t="s">
        <v>1082</v>
      </c>
      <c r="G979" s="5" t="s">
        <v>411</v>
      </c>
      <c r="H979" s="5">
        <v>7</v>
      </c>
      <c r="I979" s="5">
        <v>716</v>
      </c>
    </row>
    <row r="980" spans="1:9" ht="12.75">
      <c r="A980" s="5">
        <v>63940</v>
      </c>
      <c r="B980" s="5" t="s">
        <v>1957</v>
      </c>
      <c r="C980" s="5">
        <v>2</v>
      </c>
      <c r="D980" s="5" t="s">
        <v>10</v>
      </c>
      <c r="E980" s="5">
        <v>23</v>
      </c>
      <c r="F980" s="5" t="s">
        <v>1082</v>
      </c>
      <c r="G980" s="5" t="s">
        <v>424</v>
      </c>
      <c r="H980" s="5">
        <v>7</v>
      </c>
      <c r="I980" s="5">
        <v>204</v>
      </c>
    </row>
    <row r="981" spans="1:9" ht="12.75">
      <c r="A981" s="5">
        <v>64084</v>
      </c>
      <c r="B981" s="5" t="s">
        <v>1958</v>
      </c>
      <c r="C981" s="5">
        <v>2</v>
      </c>
      <c r="D981" s="5" t="s">
        <v>10</v>
      </c>
      <c r="E981" s="5">
        <v>4</v>
      </c>
      <c r="F981" s="5" t="s">
        <v>1437</v>
      </c>
      <c r="G981" s="5" t="s">
        <v>412</v>
      </c>
      <c r="H981" s="5">
        <v>10</v>
      </c>
      <c r="I981" s="5">
        <v>750</v>
      </c>
    </row>
    <row r="982" spans="1:9" ht="12.75">
      <c r="A982" s="5">
        <v>64441</v>
      </c>
      <c r="B982" s="5" t="s">
        <v>1959</v>
      </c>
      <c r="C982" s="5">
        <v>2</v>
      </c>
      <c r="D982" s="5" t="s">
        <v>10</v>
      </c>
      <c r="E982" s="5">
        <v>191</v>
      </c>
      <c r="F982" s="5" t="s">
        <v>1042</v>
      </c>
      <c r="G982" s="5" t="s">
        <v>209</v>
      </c>
      <c r="H982" s="5">
        <v>1</v>
      </c>
      <c r="I982" s="5">
        <v>141</v>
      </c>
    </row>
    <row r="983" spans="1:9" ht="12.75">
      <c r="A983" s="5">
        <v>64443</v>
      </c>
      <c r="B983" s="5" t="s">
        <v>1960</v>
      </c>
      <c r="C983" s="5">
        <v>2</v>
      </c>
      <c r="D983" s="5" t="s">
        <v>10</v>
      </c>
      <c r="E983" s="5">
        <v>191</v>
      </c>
      <c r="F983" s="5" t="s">
        <v>1042</v>
      </c>
      <c r="G983" s="5" t="s">
        <v>738</v>
      </c>
      <c r="H983" s="5">
        <v>1</v>
      </c>
      <c r="I983" s="5">
        <v>145</v>
      </c>
    </row>
    <row r="984" spans="1:9" ht="12.75">
      <c r="A984" s="5">
        <v>64445</v>
      </c>
      <c r="B984" s="5" t="s">
        <v>1961</v>
      </c>
      <c r="C984" s="5">
        <v>2</v>
      </c>
      <c r="D984" s="5" t="s">
        <v>10</v>
      </c>
      <c r="E984" s="5">
        <v>38</v>
      </c>
      <c r="F984" s="5" t="s">
        <v>1106</v>
      </c>
      <c r="G984" s="5" t="s">
        <v>507</v>
      </c>
      <c r="H984" s="5">
        <v>5</v>
      </c>
      <c r="I984" s="5">
        <v>669</v>
      </c>
    </row>
    <row r="985" spans="1:9" ht="12.75">
      <c r="A985" s="5">
        <v>64446</v>
      </c>
      <c r="B985" s="5" t="s">
        <v>1962</v>
      </c>
      <c r="C985" s="5">
        <v>2</v>
      </c>
      <c r="D985" s="5" t="s">
        <v>10</v>
      </c>
      <c r="E985" s="5">
        <v>38</v>
      </c>
      <c r="F985" s="5" t="s">
        <v>1106</v>
      </c>
      <c r="G985" s="5" t="s">
        <v>507</v>
      </c>
      <c r="H985" s="5">
        <v>5</v>
      </c>
      <c r="I985" s="5">
        <v>669</v>
      </c>
    </row>
    <row r="986" spans="1:9" ht="12.75">
      <c r="A986" s="5">
        <v>67052</v>
      </c>
      <c r="B986" s="5" t="s">
        <v>413</v>
      </c>
      <c r="C986" s="5">
        <v>6</v>
      </c>
      <c r="D986" s="5" t="s">
        <v>523</v>
      </c>
      <c r="E986" s="5">
        <v>181</v>
      </c>
      <c r="F986" s="5" t="s">
        <v>524</v>
      </c>
      <c r="G986" s="5" t="s">
        <v>738</v>
      </c>
      <c r="H986" s="5">
        <v>1</v>
      </c>
      <c r="I986" s="5">
        <v>145</v>
      </c>
    </row>
    <row r="987" spans="1:9" ht="12.75">
      <c r="A987" s="5">
        <v>67121</v>
      </c>
      <c r="B987" s="5" t="s">
        <v>1963</v>
      </c>
      <c r="C987" s="5">
        <v>2</v>
      </c>
      <c r="D987" s="5" t="s">
        <v>10</v>
      </c>
      <c r="E987" s="5">
        <v>12</v>
      </c>
      <c r="F987" s="5" t="s">
        <v>1471</v>
      </c>
      <c r="G987" s="5" t="s">
        <v>463</v>
      </c>
      <c r="H987" s="5">
        <v>11</v>
      </c>
      <c r="I987" s="5">
        <v>562</v>
      </c>
    </row>
    <row r="988" spans="1:9" ht="12.75">
      <c r="A988" s="5">
        <v>67198</v>
      </c>
      <c r="B988" s="5" t="s">
        <v>1964</v>
      </c>
      <c r="C988" s="5">
        <v>2</v>
      </c>
      <c r="D988" s="5" t="s">
        <v>10</v>
      </c>
      <c r="E988" s="5">
        <v>191</v>
      </c>
      <c r="F988" s="5" t="s">
        <v>1042</v>
      </c>
      <c r="G988" s="5" t="s">
        <v>738</v>
      </c>
      <c r="H988" s="5">
        <v>1</v>
      </c>
      <c r="I988" s="5">
        <v>145</v>
      </c>
    </row>
    <row r="989" spans="1:9" ht="12.75">
      <c r="A989" s="5">
        <v>67202</v>
      </c>
      <c r="B989" s="5" t="s">
        <v>1965</v>
      </c>
      <c r="C989" s="5">
        <v>2</v>
      </c>
      <c r="D989" s="5" t="s">
        <v>10</v>
      </c>
      <c r="E989" s="5">
        <v>191</v>
      </c>
      <c r="F989" s="5" t="s">
        <v>1042</v>
      </c>
      <c r="G989" s="5" t="s">
        <v>738</v>
      </c>
      <c r="H989" s="5">
        <v>1</v>
      </c>
      <c r="I989" s="5">
        <v>145</v>
      </c>
    </row>
    <row r="990" spans="1:9" ht="12.75">
      <c r="A990" s="5">
        <v>67210</v>
      </c>
      <c r="B990" s="5" t="s">
        <v>1966</v>
      </c>
      <c r="C990" s="5">
        <v>2</v>
      </c>
      <c r="D990" s="5" t="s">
        <v>10</v>
      </c>
      <c r="E990" s="5">
        <v>191</v>
      </c>
      <c r="F990" s="5" t="s">
        <v>1042</v>
      </c>
      <c r="G990" s="5" t="s">
        <v>738</v>
      </c>
      <c r="H990" s="5">
        <v>1</v>
      </c>
      <c r="I990" s="5">
        <v>145</v>
      </c>
    </row>
    <row r="991" spans="1:9" ht="12.75">
      <c r="A991" s="5">
        <v>67214</v>
      </c>
      <c r="B991" s="5" t="s">
        <v>1967</v>
      </c>
      <c r="C991" s="5">
        <v>2</v>
      </c>
      <c r="D991" s="5" t="s">
        <v>10</v>
      </c>
      <c r="E991" s="5">
        <v>191</v>
      </c>
      <c r="F991" s="5" t="s">
        <v>1042</v>
      </c>
      <c r="G991" s="5" t="s">
        <v>454</v>
      </c>
      <c r="H991" s="5">
        <v>1</v>
      </c>
      <c r="I991" s="5">
        <v>141</v>
      </c>
    </row>
    <row r="992" spans="1:9" ht="12.75">
      <c r="A992" s="5">
        <v>67311</v>
      </c>
      <c r="B992" s="5" t="s">
        <v>1968</v>
      </c>
      <c r="C992" s="5">
        <v>2</v>
      </c>
      <c r="D992" s="5" t="s">
        <v>10</v>
      </c>
      <c r="E992" s="5">
        <v>191</v>
      </c>
      <c r="F992" s="5" t="s">
        <v>1042</v>
      </c>
      <c r="G992" s="5" t="s">
        <v>738</v>
      </c>
      <c r="H992" s="5">
        <v>1</v>
      </c>
      <c r="I992" s="5">
        <v>145</v>
      </c>
    </row>
    <row r="993" spans="1:9" ht="12.75">
      <c r="A993" s="5">
        <v>67312</v>
      </c>
      <c r="B993" s="5" t="s">
        <v>1969</v>
      </c>
      <c r="C993" s="5">
        <v>2</v>
      </c>
      <c r="D993" s="5" t="s">
        <v>10</v>
      </c>
      <c r="E993" s="5">
        <v>191</v>
      </c>
      <c r="F993" s="5" t="s">
        <v>1042</v>
      </c>
      <c r="G993" s="5" t="s">
        <v>738</v>
      </c>
      <c r="H993" s="5">
        <v>1</v>
      </c>
      <c r="I993" s="5">
        <v>145</v>
      </c>
    </row>
    <row r="994" spans="1:9" ht="12.75">
      <c r="A994" s="5">
        <v>67313</v>
      </c>
      <c r="B994" s="5" t="s">
        <v>1970</v>
      </c>
      <c r="C994" s="5">
        <v>2</v>
      </c>
      <c r="D994" s="5" t="s">
        <v>10</v>
      </c>
      <c r="E994" s="5">
        <v>191</v>
      </c>
      <c r="F994" s="5" t="s">
        <v>1042</v>
      </c>
      <c r="G994" s="5" t="s">
        <v>738</v>
      </c>
      <c r="H994" s="5">
        <v>1</v>
      </c>
      <c r="I994" s="5">
        <v>145</v>
      </c>
    </row>
    <row r="995" spans="1:9" ht="12.75">
      <c r="A995" s="5">
        <v>67314</v>
      </c>
      <c r="B995" s="5" t="s">
        <v>1971</v>
      </c>
      <c r="C995" s="5">
        <v>2</v>
      </c>
      <c r="D995" s="5" t="s">
        <v>10</v>
      </c>
      <c r="E995" s="5">
        <v>191</v>
      </c>
      <c r="F995" s="5" t="s">
        <v>1042</v>
      </c>
      <c r="G995" s="5" t="s">
        <v>738</v>
      </c>
      <c r="H995" s="5">
        <v>1</v>
      </c>
      <c r="I995" s="5">
        <v>145</v>
      </c>
    </row>
    <row r="996" spans="1:9" ht="12.75">
      <c r="A996" s="5">
        <v>67315</v>
      </c>
      <c r="B996" s="5" t="s">
        <v>1972</v>
      </c>
      <c r="C996" s="5">
        <v>2</v>
      </c>
      <c r="D996" s="5" t="s">
        <v>10</v>
      </c>
      <c r="E996" s="5">
        <v>191</v>
      </c>
      <c r="F996" s="5" t="s">
        <v>1042</v>
      </c>
      <c r="G996" s="5" t="s">
        <v>738</v>
      </c>
      <c r="H996" s="5">
        <v>1</v>
      </c>
      <c r="I996" s="5">
        <v>145</v>
      </c>
    </row>
    <row r="997" spans="1:9" ht="12.75">
      <c r="A997" s="5">
        <v>67318</v>
      </c>
      <c r="B997" s="5" t="s">
        <v>1973</v>
      </c>
      <c r="C997" s="5">
        <v>2</v>
      </c>
      <c r="D997" s="5" t="s">
        <v>10</v>
      </c>
      <c r="E997" s="5">
        <v>191</v>
      </c>
      <c r="F997" s="5" t="s">
        <v>1042</v>
      </c>
      <c r="G997" s="5" t="s">
        <v>738</v>
      </c>
      <c r="H997" s="5">
        <v>1</v>
      </c>
      <c r="I997" s="5">
        <v>145</v>
      </c>
    </row>
    <row r="998" spans="1:9" ht="12.75">
      <c r="A998" s="5">
        <v>67319</v>
      </c>
      <c r="B998" s="5" t="s">
        <v>1974</v>
      </c>
      <c r="C998" s="5">
        <v>2</v>
      </c>
      <c r="D998" s="5" t="s">
        <v>10</v>
      </c>
      <c r="E998" s="5">
        <v>191</v>
      </c>
      <c r="F998" s="5" t="s">
        <v>1042</v>
      </c>
      <c r="G998" s="5" t="s">
        <v>738</v>
      </c>
      <c r="H998" s="5">
        <v>1</v>
      </c>
      <c r="I998" s="5">
        <v>145</v>
      </c>
    </row>
    <row r="999" spans="1:9" ht="12.75">
      <c r="A999" s="5">
        <v>67320</v>
      </c>
      <c r="B999" s="5" t="s">
        <v>1975</v>
      </c>
      <c r="C999" s="5">
        <v>2</v>
      </c>
      <c r="D999" s="5" t="s">
        <v>10</v>
      </c>
      <c r="E999" s="5">
        <v>191</v>
      </c>
      <c r="F999" s="5" t="s">
        <v>1042</v>
      </c>
      <c r="G999" s="5" t="s">
        <v>738</v>
      </c>
      <c r="H999" s="5">
        <v>1</v>
      </c>
      <c r="I999" s="5">
        <v>145</v>
      </c>
    </row>
    <row r="1000" spans="1:9" ht="12.75">
      <c r="A1000" s="5">
        <v>67321</v>
      </c>
      <c r="B1000" s="5" t="s">
        <v>1976</v>
      </c>
      <c r="C1000" s="5">
        <v>2</v>
      </c>
      <c r="D1000" s="5" t="s">
        <v>10</v>
      </c>
      <c r="E1000" s="5">
        <v>191</v>
      </c>
      <c r="F1000" s="5" t="s">
        <v>1042</v>
      </c>
      <c r="G1000" s="5" t="s">
        <v>738</v>
      </c>
      <c r="H1000" s="5">
        <v>1</v>
      </c>
      <c r="I1000" s="5">
        <v>145</v>
      </c>
    </row>
    <row r="1001" spans="1:9" ht="12.75">
      <c r="A1001" s="5">
        <v>67322</v>
      </c>
      <c r="B1001" s="5" t="s">
        <v>1977</v>
      </c>
      <c r="C1001" s="5">
        <v>2</v>
      </c>
      <c r="D1001" s="5" t="s">
        <v>10</v>
      </c>
      <c r="E1001" s="5">
        <v>191</v>
      </c>
      <c r="F1001" s="5" t="s">
        <v>1042</v>
      </c>
      <c r="G1001" s="5" t="s">
        <v>738</v>
      </c>
      <c r="H1001" s="5">
        <v>1</v>
      </c>
      <c r="I1001" s="5">
        <v>145</v>
      </c>
    </row>
    <row r="1002" spans="1:9" ht="12.75">
      <c r="A1002" s="5">
        <v>67324</v>
      </c>
      <c r="B1002" s="5" t="s">
        <v>1978</v>
      </c>
      <c r="C1002" s="5">
        <v>2</v>
      </c>
      <c r="D1002" s="5" t="s">
        <v>10</v>
      </c>
      <c r="E1002" s="5">
        <v>191</v>
      </c>
      <c r="F1002" s="5" t="s">
        <v>1042</v>
      </c>
      <c r="G1002" s="5" t="s">
        <v>738</v>
      </c>
      <c r="H1002" s="5">
        <v>1</v>
      </c>
      <c r="I1002" s="5">
        <v>145</v>
      </c>
    </row>
    <row r="1003" spans="1:9" ht="12.75">
      <c r="A1003" s="5">
        <v>67325</v>
      </c>
      <c r="B1003" s="5" t="s">
        <v>1979</v>
      </c>
      <c r="C1003" s="5">
        <v>2</v>
      </c>
      <c r="D1003" s="5" t="s">
        <v>10</v>
      </c>
      <c r="E1003" s="5">
        <v>191</v>
      </c>
      <c r="F1003" s="5" t="s">
        <v>1042</v>
      </c>
      <c r="G1003" s="5" t="s">
        <v>738</v>
      </c>
      <c r="H1003" s="5">
        <v>1</v>
      </c>
      <c r="I1003" s="5">
        <v>145</v>
      </c>
    </row>
    <row r="1004" spans="1:9" ht="12.75">
      <c r="A1004" s="5">
        <v>67326</v>
      </c>
      <c r="B1004" s="5" t="s">
        <v>1980</v>
      </c>
      <c r="C1004" s="5">
        <v>2</v>
      </c>
      <c r="D1004" s="5" t="s">
        <v>10</v>
      </c>
      <c r="E1004" s="5">
        <v>191</v>
      </c>
      <c r="F1004" s="5" t="s">
        <v>1042</v>
      </c>
      <c r="G1004" s="5" t="s">
        <v>738</v>
      </c>
      <c r="H1004" s="5">
        <v>1</v>
      </c>
      <c r="I1004" s="5">
        <v>145</v>
      </c>
    </row>
    <row r="1005" spans="1:9" ht="12.75">
      <c r="A1005" s="5">
        <v>67422</v>
      </c>
      <c r="B1005" s="5" t="s">
        <v>1981</v>
      </c>
      <c r="C1005" s="5">
        <v>2</v>
      </c>
      <c r="D1005" s="5" t="s">
        <v>10</v>
      </c>
      <c r="E1005" s="5">
        <v>191</v>
      </c>
      <c r="F1005" s="5" t="s">
        <v>1042</v>
      </c>
      <c r="G1005" s="5" t="s">
        <v>738</v>
      </c>
      <c r="H1005" s="5">
        <v>1</v>
      </c>
      <c r="I1005" s="5">
        <v>144</v>
      </c>
    </row>
    <row r="1006" spans="1:9" ht="12.75">
      <c r="A1006" s="5">
        <v>67425</v>
      </c>
      <c r="B1006" s="5" t="s">
        <v>1982</v>
      </c>
      <c r="C1006" s="5">
        <v>2</v>
      </c>
      <c r="D1006" s="5" t="s">
        <v>10</v>
      </c>
      <c r="E1006" s="5">
        <v>36</v>
      </c>
      <c r="F1006" s="5" t="s">
        <v>1550</v>
      </c>
      <c r="G1006" s="5" t="s">
        <v>124</v>
      </c>
      <c r="H1006" s="5">
        <v>3</v>
      </c>
      <c r="I1006" s="5">
        <v>574</v>
      </c>
    </row>
    <row r="1007" spans="1:9" ht="12.75">
      <c r="A1007" s="5">
        <v>67442</v>
      </c>
      <c r="B1007" s="5" t="s">
        <v>72</v>
      </c>
      <c r="C1007" s="5">
        <v>1</v>
      </c>
      <c r="D1007" s="5" t="s">
        <v>12</v>
      </c>
      <c r="E1007" s="5">
        <v>5</v>
      </c>
      <c r="F1007" s="5" t="s">
        <v>72</v>
      </c>
      <c r="G1007" s="5" t="s">
        <v>738</v>
      </c>
      <c r="H1007" s="5">
        <v>1</v>
      </c>
      <c r="I1007" s="5">
        <v>145</v>
      </c>
    </row>
    <row r="1008" spans="1:9" ht="12.75">
      <c r="A1008" s="5">
        <v>67595</v>
      </c>
      <c r="B1008" s="5" t="s">
        <v>1983</v>
      </c>
      <c r="C1008" s="5">
        <v>2</v>
      </c>
      <c r="D1008" s="5" t="s">
        <v>10</v>
      </c>
      <c r="E1008" s="5">
        <v>191</v>
      </c>
      <c r="F1008" s="5" t="s">
        <v>1042</v>
      </c>
      <c r="G1008" s="5" t="s">
        <v>738</v>
      </c>
      <c r="H1008" s="5">
        <v>1</v>
      </c>
      <c r="I1008" s="5">
        <v>145</v>
      </c>
    </row>
    <row r="1009" spans="1:9" ht="12.75">
      <c r="A1009" s="5">
        <v>68973</v>
      </c>
      <c r="B1009" s="5" t="s">
        <v>1984</v>
      </c>
      <c r="C1009" s="5">
        <v>2</v>
      </c>
      <c r="D1009" s="5" t="s">
        <v>10</v>
      </c>
      <c r="E1009" s="5">
        <v>191</v>
      </c>
      <c r="F1009" s="5" t="s">
        <v>1042</v>
      </c>
      <c r="G1009" s="5" t="s">
        <v>738</v>
      </c>
      <c r="H1009" s="5">
        <v>1</v>
      </c>
      <c r="I1009" s="5">
        <v>145</v>
      </c>
    </row>
    <row r="1010" spans="1:9" ht="12.75">
      <c r="A1010" s="5">
        <v>68977</v>
      </c>
      <c r="B1010" s="5" t="s">
        <v>1985</v>
      </c>
      <c r="C1010" s="5">
        <v>2</v>
      </c>
      <c r="D1010" s="5" t="s">
        <v>10</v>
      </c>
      <c r="E1010" s="5">
        <v>191</v>
      </c>
      <c r="F1010" s="5" t="s">
        <v>1042</v>
      </c>
      <c r="G1010" s="5" t="s">
        <v>453</v>
      </c>
      <c r="H1010" s="5">
        <v>1</v>
      </c>
      <c r="I1010" s="5">
        <v>145</v>
      </c>
    </row>
    <row r="1011" spans="1:9" ht="12.75">
      <c r="A1011" s="5">
        <v>69143</v>
      </c>
      <c r="B1011" s="5" t="s">
        <v>1986</v>
      </c>
      <c r="C1011" s="5">
        <v>2</v>
      </c>
      <c r="D1011" s="5" t="s">
        <v>10</v>
      </c>
      <c r="E1011" s="5">
        <v>191</v>
      </c>
      <c r="F1011" s="5" t="s">
        <v>1042</v>
      </c>
      <c r="G1011" s="5" t="s">
        <v>738</v>
      </c>
      <c r="H1011" s="5">
        <v>1</v>
      </c>
      <c r="I1011" s="5">
        <v>145</v>
      </c>
    </row>
    <row r="1012" spans="1:9" ht="12.75">
      <c r="A1012" s="5">
        <v>69315</v>
      </c>
      <c r="B1012" s="5" t="s">
        <v>1987</v>
      </c>
      <c r="C1012" s="5">
        <v>2</v>
      </c>
      <c r="D1012" s="5" t="s">
        <v>10</v>
      </c>
      <c r="E1012" s="5">
        <v>191</v>
      </c>
      <c r="F1012" s="5" t="s">
        <v>1042</v>
      </c>
      <c r="G1012" s="5" t="s">
        <v>208</v>
      </c>
      <c r="H1012" s="5">
        <v>1</v>
      </c>
      <c r="I1012" s="5">
        <v>141</v>
      </c>
    </row>
    <row r="1013" spans="1:9" ht="12.75">
      <c r="A1013" s="5">
        <v>69321</v>
      </c>
      <c r="B1013" s="5" t="s">
        <v>1988</v>
      </c>
      <c r="C1013" s="5">
        <v>6</v>
      </c>
      <c r="D1013" s="5" t="s">
        <v>523</v>
      </c>
      <c r="E1013" s="5">
        <v>1</v>
      </c>
      <c r="F1013" s="5" t="s">
        <v>779</v>
      </c>
      <c r="G1013" s="5" t="s">
        <v>738</v>
      </c>
      <c r="H1013" s="5">
        <v>1</v>
      </c>
      <c r="I1013" s="5">
        <v>145</v>
      </c>
    </row>
    <row r="1014" spans="1:9" ht="12.75">
      <c r="A1014" s="5">
        <v>69352</v>
      </c>
      <c r="B1014" s="5" t="s">
        <v>1989</v>
      </c>
      <c r="C1014" s="5">
        <v>2</v>
      </c>
      <c r="D1014" s="5" t="s">
        <v>10</v>
      </c>
      <c r="E1014" s="5">
        <v>26</v>
      </c>
      <c r="F1014" s="5" t="s">
        <v>1099</v>
      </c>
      <c r="G1014" s="5" t="s">
        <v>472</v>
      </c>
      <c r="H1014" s="5">
        <v>9</v>
      </c>
      <c r="I1014" s="5">
        <v>647</v>
      </c>
    </row>
    <row r="1015" spans="1:9" ht="12.75">
      <c r="A1015" s="5">
        <v>69483</v>
      </c>
      <c r="B1015" s="5" t="s">
        <v>1990</v>
      </c>
      <c r="C1015" s="5">
        <v>2</v>
      </c>
      <c r="D1015" s="5" t="s">
        <v>10</v>
      </c>
      <c r="E1015" s="5">
        <v>34</v>
      </c>
      <c r="F1015" s="5" t="s">
        <v>1077</v>
      </c>
      <c r="G1015" s="5" t="s">
        <v>471</v>
      </c>
      <c r="H1015" s="5">
        <v>4</v>
      </c>
      <c r="I1015" s="5">
        <v>254</v>
      </c>
    </row>
    <row r="1016" spans="1:9" ht="12.75">
      <c r="A1016" s="5">
        <v>69485</v>
      </c>
      <c r="B1016" s="5" t="s">
        <v>1991</v>
      </c>
      <c r="C1016" s="5">
        <v>2</v>
      </c>
      <c r="D1016" s="5" t="s">
        <v>10</v>
      </c>
      <c r="E1016" s="5">
        <v>34</v>
      </c>
      <c r="F1016" s="5" t="s">
        <v>1077</v>
      </c>
      <c r="G1016" s="5" t="s">
        <v>496</v>
      </c>
      <c r="H1016" s="5">
        <v>4</v>
      </c>
      <c r="I1016" s="5">
        <v>332</v>
      </c>
    </row>
    <row r="1017" spans="1:9" ht="12.75">
      <c r="A1017" s="5">
        <v>69486</v>
      </c>
      <c r="B1017" s="5" t="s">
        <v>1992</v>
      </c>
      <c r="C1017" s="5">
        <v>2</v>
      </c>
      <c r="D1017" s="5" t="s">
        <v>10</v>
      </c>
      <c r="E1017" s="5">
        <v>34</v>
      </c>
      <c r="F1017" s="5" t="s">
        <v>1077</v>
      </c>
      <c r="G1017" s="5" t="s">
        <v>500</v>
      </c>
      <c r="H1017" s="5">
        <v>4</v>
      </c>
      <c r="I1017" s="5">
        <v>420</v>
      </c>
    </row>
    <row r="1018" spans="1:9" ht="12.75">
      <c r="A1018" s="5">
        <v>69487</v>
      </c>
      <c r="B1018" s="5" t="s">
        <v>1993</v>
      </c>
      <c r="C1018" s="5">
        <v>2</v>
      </c>
      <c r="D1018" s="5" t="s">
        <v>10</v>
      </c>
      <c r="E1018" s="5">
        <v>38</v>
      </c>
      <c r="F1018" s="5" t="s">
        <v>1106</v>
      </c>
      <c r="G1018" s="5" t="s">
        <v>475</v>
      </c>
      <c r="H1018" s="5">
        <v>5</v>
      </c>
      <c r="I1018" s="5">
        <v>372</v>
      </c>
    </row>
    <row r="1019" spans="1:9" ht="12.75">
      <c r="A1019" s="5">
        <v>69488</v>
      </c>
      <c r="B1019" s="5" t="s">
        <v>1994</v>
      </c>
      <c r="C1019" s="5">
        <v>2</v>
      </c>
      <c r="D1019" s="5" t="s">
        <v>10</v>
      </c>
      <c r="E1019" s="5">
        <v>38</v>
      </c>
      <c r="F1019" s="5" t="s">
        <v>1106</v>
      </c>
      <c r="G1019" s="5" t="s">
        <v>474</v>
      </c>
      <c r="H1019" s="5">
        <v>5</v>
      </c>
      <c r="I1019" s="5">
        <v>687</v>
      </c>
    </row>
    <row r="1020" spans="1:9" ht="12.75">
      <c r="A1020" s="5">
        <v>69489</v>
      </c>
      <c r="B1020" s="5" t="s">
        <v>1995</v>
      </c>
      <c r="C1020" s="5">
        <v>2</v>
      </c>
      <c r="D1020" s="5" t="s">
        <v>10</v>
      </c>
      <c r="E1020" s="5">
        <v>6</v>
      </c>
      <c r="F1020" s="5" t="s">
        <v>1065</v>
      </c>
      <c r="G1020" s="5" t="s">
        <v>461</v>
      </c>
      <c r="H1020" s="5">
        <v>5</v>
      </c>
      <c r="I1020" s="5">
        <v>194</v>
      </c>
    </row>
    <row r="1021" spans="1:9" ht="12.75">
      <c r="A1021" s="5">
        <v>69490</v>
      </c>
      <c r="B1021" s="5" t="s">
        <v>1996</v>
      </c>
      <c r="C1021" s="5">
        <v>2</v>
      </c>
      <c r="D1021" s="5" t="s">
        <v>10</v>
      </c>
      <c r="E1021" s="5">
        <v>38</v>
      </c>
      <c r="F1021" s="5" t="s">
        <v>1106</v>
      </c>
      <c r="G1021" s="5" t="s">
        <v>371</v>
      </c>
      <c r="H1021" s="5">
        <v>5</v>
      </c>
      <c r="I1021" s="5">
        <v>176</v>
      </c>
    </row>
    <row r="1022" spans="1:9" ht="12.75">
      <c r="A1022" s="5">
        <v>69491</v>
      </c>
      <c r="B1022" s="5" t="s">
        <v>1997</v>
      </c>
      <c r="C1022" s="5">
        <v>2</v>
      </c>
      <c r="D1022" s="5" t="s">
        <v>10</v>
      </c>
      <c r="E1022" s="5">
        <v>31</v>
      </c>
      <c r="F1022" s="5" t="s">
        <v>1075</v>
      </c>
      <c r="G1022" s="5" t="s">
        <v>8</v>
      </c>
      <c r="H1022" s="5">
        <v>6</v>
      </c>
      <c r="I1022" s="5">
        <v>603</v>
      </c>
    </row>
    <row r="1023" spans="1:9" ht="12.75">
      <c r="A1023" s="5">
        <v>69492</v>
      </c>
      <c r="B1023" s="5" t="s">
        <v>1998</v>
      </c>
      <c r="C1023" s="5">
        <v>2</v>
      </c>
      <c r="D1023" s="5" t="s">
        <v>10</v>
      </c>
      <c r="E1023" s="5">
        <v>32</v>
      </c>
      <c r="F1023" s="5" t="s">
        <v>1070</v>
      </c>
      <c r="G1023" s="5" t="s">
        <v>5</v>
      </c>
      <c r="H1023" s="5">
        <v>6</v>
      </c>
      <c r="I1023" s="5">
        <v>603</v>
      </c>
    </row>
    <row r="1024" spans="1:9" ht="12.75">
      <c r="A1024" s="5">
        <v>69494</v>
      </c>
      <c r="B1024" s="5" t="s">
        <v>1999</v>
      </c>
      <c r="C1024" s="5">
        <v>2</v>
      </c>
      <c r="D1024" s="5" t="s">
        <v>10</v>
      </c>
      <c r="E1024" s="5">
        <v>32</v>
      </c>
      <c r="F1024" s="5" t="s">
        <v>1070</v>
      </c>
      <c r="G1024" s="5" t="s">
        <v>476</v>
      </c>
      <c r="H1024" s="5">
        <v>6</v>
      </c>
      <c r="I1024" s="5">
        <v>603</v>
      </c>
    </row>
    <row r="1025" spans="1:9" ht="12.75">
      <c r="A1025" s="5">
        <v>69495</v>
      </c>
      <c r="B1025" s="5" t="s">
        <v>2000</v>
      </c>
      <c r="C1025" s="5">
        <v>2</v>
      </c>
      <c r="D1025" s="5" t="s">
        <v>10</v>
      </c>
      <c r="E1025" s="5">
        <v>30</v>
      </c>
      <c r="F1025" s="5" t="s">
        <v>1072</v>
      </c>
      <c r="G1025" s="5" t="s">
        <v>7</v>
      </c>
      <c r="H1025" s="5">
        <v>6</v>
      </c>
      <c r="I1025" s="5">
        <v>603</v>
      </c>
    </row>
    <row r="1026" spans="1:9" ht="12.75">
      <c r="A1026" s="5">
        <v>69496</v>
      </c>
      <c r="B1026" s="5" t="s">
        <v>2001</v>
      </c>
      <c r="C1026" s="5">
        <v>7</v>
      </c>
      <c r="D1026" s="5" t="s">
        <v>11</v>
      </c>
      <c r="E1026" s="5">
        <v>2</v>
      </c>
      <c r="F1026" s="5" t="s">
        <v>336</v>
      </c>
      <c r="G1026" s="5" t="s">
        <v>266</v>
      </c>
      <c r="H1026" s="5">
        <v>6</v>
      </c>
      <c r="I1026" s="5">
        <v>603</v>
      </c>
    </row>
    <row r="1027" spans="1:9" ht="12.75">
      <c r="A1027" s="5">
        <v>69498</v>
      </c>
      <c r="B1027" s="5" t="s">
        <v>2002</v>
      </c>
      <c r="C1027" s="5">
        <v>2</v>
      </c>
      <c r="D1027" s="5" t="s">
        <v>10</v>
      </c>
      <c r="E1027" s="5">
        <v>31</v>
      </c>
      <c r="F1027" s="5" t="s">
        <v>1075</v>
      </c>
      <c r="G1027" s="5" t="s">
        <v>257</v>
      </c>
      <c r="H1027" s="5">
        <v>6</v>
      </c>
      <c r="I1027" s="5">
        <v>603</v>
      </c>
    </row>
    <row r="1028" spans="1:9" ht="12.75">
      <c r="A1028" s="5">
        <v>69500</v>
      </c>
      <c r="B1028" s="5" t="s">
        <v>2003</v>
      </c>
      <c r="C1028" s="5">
        <v>2</v>
      </c>
      <c r="D1028" s="5" t="s">
        <v>10</v>
      </c>
      <c r="E1028" s="5">
        <v>23</v>
      </c>
      <c r="F1028" s="5" t="s">
        <v>1082</v>
      </c>
      <c r="G1028" s="5" t="s">
        <v>424</v>
      </c>
      <c r="H1028" s="5">
        <v>7</v>
      </c>
      <c r="I1028" s="5">
        <v>204</v>
      </c>
    </row>
    <row r="1029" spans="1:9" ht="12.75">
      <c r="A1029" s="5">
        <v>69501</v>
      </c>
      <c r="B1029" s="5" t="s">
        <v>2004</v>
      </c>
      <c r="C1029" s="5">
        <v>2</v>
      </c>
      <c r="D1029" s="5" t="s">
        <v>10</v>
      </c>
      <c r="E1029" s="5">
        <v>24</v>
      </c>
      <c r="F1029" s="5" t="s">
        <v>1097</v>
      </c>
      <c r="G1029" s="5" t="s">
        <v>456</v>
      </c>
      <c r="H1029" s="5">
        <v>7</v>
      </c>
      <c r="I1029" s="5">
        <v>642</v>
      </c>
    </row>
    <row r="1030" spans="1:9" ht="12.75">
      <c r="A1030" s="5">
        <v>69502</v>
      </c>
      <c r="B1030" s="5" t="s">
        <v>2005</v>
      </c>
      <c r="C1030" s="5">
        <v>2</v>
      </c>
      <c r="D1030" s="5" t="s">
        <v>10</v>
      </c>
      <c r="E1030" s="5">
        <v>25</v>
      </c>
      <c r="F1030" s="5" t="s">
        <v>1306</v>
      </c>
      <c r="G1030" s="5" t="s">
        <v>545</v>
      </c>
      <c r="H1030" s="5">
        <v>7</v>
      </c>
      <c r="I1030" s="5">
        <v>391</v>
      </c>
    </row>
    <row r="1031" spans="1:9" ht="12.75">
      <c r="A1031" s="5">
        <v>69504</v>
      </c>
      <c r="B1031" s="5" t="s">
        <v>2006</v>
      </c>
      <c r="C1031" s="5">
        <v>2</v>
      </c>
      <c r="D1031" s="5" t="s">
        <v>10</v>
      </c>
      <c r="E1031" s="5">
        <v>6</v>
      </c>
      <c r="F1031" s="5" t="s">
        <v>1065</v>
      </c>
      <c r="G1031" s="5" t="s">
        <v>579</v>
      </c>
      <c r="H1031" s="5">
        <v>8</v>
      </c>
      <c r="I1031" s="5">
        <v>419</v>
      </c>
    </row>
    <row r="1032" spans="1:9" ht="12.75">
      <c r="A1032" s="5">
        <v>69505</v>
      </c>
      <c r="B1032" s="5" t="s">
        <v>2007</v>
      </c>
      <c r="C1032" s="5">
        <v>2</v>
      </c>
      <c r="D1032" s="5" t="s">
        <v>10</v>
      </c>
      <c r="E1032" s="5">
        <v>6</v>
      </c>
      <c r="F1032" s="5" t="s">
        <v>1065</v>
      </c>
      <c r="G1032" s="5" t="s">
        <v>3</v>
      </c>
      <c r="H1032" s="5">
        <v>8</v>
      </c>
      <c r="I1032" s="5">
        <v>401</v>
      </c>
    </row>
    <row r="1033" spans="1:9" ht="12.75">
      <c r="A1033" s="5">
        <v>69506</v>
      </c>
      <c r="B1033" s="5" t="s">
        <v>2008</v>
      </c>
      <c r="C1033" s="5">
        <v>2</v>
      </c>
      <c r="D1033" s="5" t="s">
        <v>10</v>
      </c>
      <c r="E1033" s="5">
        <v>26</v>
      </c>
      <c r="F1033" s="5" t="s">
        <v>1099</v>
      </c>
      <c r="G1033" s="5" t="s">
        <v>614</v>
      </c>
      <c r="H1033" s="5">
        <v>9</v>
      </c>
      <c r="I1033" s="5">
        <v>304</v>
      </c>
    </row>
    <row r="1034" spans="1:9" ht="12.75">
      <c r="A1034" s="5">
        <v>69507</v>
      </c>
      <c r="B1034" s="5" t="s">
        <v>2009</v>
      </c>
      <c r="C1034" s="5">
        <v>2</v>
      </c>
      <c r="D1034" s="5" t="s">
        <v>10</v>
      </c>
      <c r="E1034" s="5">
        <v>26</v>
      </c>
      <c r="F1034" s="5" t="s">
        <v>1099</v>
      </c>
      <c r="G1034" s="5" t="s">
        <v>609</v>
      </c>
      <c r="H1034" s="5">
        <v>9</v>
      </c>
      <c r="I1034" s="5">
        <v>260</v>
      </c>
    </row>
    <row r="1035" spans="1:9" ht="12.75">
      <c r="A1035" s="5">
        <v>69508</v>
      </c>
      <c r="B1035" s="5" t="s">
        <v>2010</v>
      </c>
      <c r="C1035" s="5">
        <v>2</v>
      </c>
      <c r="D1035" s="5" t="s">
        <v>10</v>
      </c>
      <c r="E1035" s="5">
        <v>26</v>
      </c>
      <c r="F1035" s="5" t="s">
        <v>1099</v>
      </c>
      <c r="G1035" s="5" t="s">
        <v>459</v>
      </c>
      <c r="H1035" s="5">
        <v>9</v>
      </c>
      <c r="I1035" s="5">
        <v>396</v>
      </c>
    </row>
    <row r="1036" spans="1:9" ht="12.75">
      <c r="A1036" s="5">
        <v>69509</v>
      </c>
      <c r="B1036" s="5" t="s">
        <v>2011</v>
      </c>
      <c r="C1036" s="5">
        <v>2</v>
      </c>
      <c r="D1036" s="5" t="s">
        <v>10</v>
      </c>
      <c r="E1036" s="5">
        <v>26</v>
      </c>
      <c r="F1036" s="5" t="s">
        <v>1099</v>
      </c>
      <c r="G1036" s="5" t="s">
        <v>457</v>
      </c>
      <c r="H1036" s="5">
        <v>9</v>
      </c>
      <c r="I1036" s="5">
        <v>718</v>
      </c>
    </row>
    <row r="1037" spans="1:9" ht="12.75">
      <c r="A1037" s="5">
        <v>69510</v>
      </c>
      <c r="B1037" s="5" t="s">
        <v>2012</v>
      </c>
      <c r="C1037" s="5">
        <v>2</v>
      </c>
      <c r="D1037" s="5" t="s">
        <v>10</v>
      </c>
      <c r="E1037" s="5">
        <v>4</v>
      </c>
      <c r="F1037" s="5" t="s">
        <v>1437</v>
      </c>
      <c r="G1037" s="5" t="s">
        <v>648</v>
      </c>
      <c r="H1037" s="5">
        <v>10</v>
      </c>
      <c r="I1037" s="5">
        <v>521</v>
      </c>
    </row>
    <row r="1038" spans="1:9" ht="12.75">
      <c r="A1038" s="5">
        <v>69512</v>
      </c>
      <c r="B1038" s="5" t="s">
        <v>2013</v>
      </c>
      <c r="C1038" s="5">
        <v>2</v>
      </c>
      <c r="D1038" s="5" t="s">
        <v>10</v>
      </c>
      <c r="E1038" s="5">
        <v>4</v>
      </c>
      <c r="F1038" s="5" t="s">
        <v>1437</v>
      </c>
      <c r="G1038" s="5" t="s">
        <v>634</v>
      </c>
      <c r="H1038" s="5">
        <v>10</v>
      </c>
      <c r="I1038" s="5">
        <v>170</v>
      </c>
    </row>
    <row r="1039" spans="1:9" ht="12.75">
      <c r="A1039" s="5">
        <v>69513</v>
      </c>
      <c r="B1039" s="5" t="s">
        <v>2014</v>
      </c>
      <c r="C1039" s="5">
        <v>2</v>
      </c>
      <c r="D1039" s="5" t="s">
        <v>10</v>
      </c>
      <c r="E1039" s="5">
        <v>12</v>
      </c>
      <c r="F1039" s="5" t="s">
        <v>1471</v>
      </c>
      <c r="G1039" s="5" t="s">
        <v>25</v>
      </c>
      <c r="H1039" s="5">
        <v>11</v>
      </c>
      <c r="I1039" s="5">
        <v>563</v>
      </c>
    </row>
    <row r="1040" spans="1:9" ht="12.75">
      <c r="A1040" s="5">
        <v>69514</v>
      </c>
      <c r="B1040" s="5" t="s">
        <v>2015</v>
      </c>
      <c r="C1040" s="5">
        <v>2</v>
      </c>
      <c r="D1040" s="5" t="s">
        <v>10</v>
      </c>
      <c r="E1040" s="5">
        <v>10</v>
      </c>
      <c r="F1040" s="5" t="s">
        <v>1379</v>
      </c>
      <c r="G1040" s="5" t="s">
        <v>465</v>
      </c>
      <c r="H1040" s="5">
        <v>11</v>
      </c>
      <c r="I1040" s="5">
        <v>150</v>
      </c>
    </row>
    <row r="1041" spans="1:9" ht="12.75">
      <c r="A1041" s="5">
        <v>69515</v>
      </c>
      <c r="B1041" s="5" t="s">
        <v>2016</v>
      </c>
      <c r="C1041" s="5">
        <v>2</v>
      </c>
      <c r="D1041" s="5" t="s">
        <v>10</v>
      </c>
      <c r="E1041" s="5">
        <v>12</v>
      </c>
      <c r="F1041" s="5" t="s">
        <v>1471</v>
      </c>
      <c r="G1041" s="5" t="s">
        <v>314</v>
      </c>
      <c r="H1041" s="5">
        <v>11</v>
      </c>
      <c r="I1041" s="5">
        <v>292</v>
      </c>
    </row>
    <row r="1042" spans="1:9" ht="12.75">
      <c r="A1042" s="5">
        <v>69516</v>
      </c>
      <c r="B1042" s="5" t="s">
        <v>2017</v>
      </c>
      <c r="C1042" s="5">
        <v>2</v>
      </c>
      <c r="D1042" s="5" t="s">
        <v>10</v>
      </c>
      <c r="E1042" s="5">
        <v>10</v>
      </c>
      <c r="F1042" s="5" t="s">
        <v>1379</v>
      </c>
      <c r="G1042" s="5" t="s">
        <v>477</v>
      </c>
      <c r="H1042" s="5">
        <v>12</v>
      </c>
      <c r="I1042" s="5">
        <v>697</v>
      </c>
    </row>
    <row r="1043" spans="1:9" ht="12.75">
      <c r="A1043" s="5">
        <v>69517</v>
      </c>
      <c r="B1043" s="5" t="s">
        <v>2018</v>
      </c>
      <c r="C1043" s="5">
        <v>2</v>
      </c>
      <c r="D1043" s="5" t="s">
        <v>10</v>
      </c>
      <c r="E1043" s="5">
        <v>10</v>
      </c>
      <c r="F1043" s="5" t="s">
        <v>1379</v>
      </c>
      <c r="G1043" s="5" t="s">
        <v>174</v>
      </c>
      <c r="H1043" s="5">
        <v>12</v>
      </c>
      <c r="I1043" s="5">
        <v>495</v>
      </c>
    </row>
    <row r="1044" spans="1:9" ht="12.75">
      <c r="A1044" s="5">
        <v>69775</v>
      </c>
      <c r="B1044" s="5" t="s">
        <v>2019</v>
      </c>
      <c r="C1044" s="5">
        <v>2</v>
      </c>
      <c r="D1044" s="5" t="s">
        <v>10</v>
      </c>
      <c r="E1044" s="5">
        <v>191</v>
      </c>
      <c r="F1044" s="5" t="s">
        <v>1042</v>
      </c>
      <c r="G1044" s="5" t="s">
        <v>738</v>
      </c>
      <c r="H1044" s="5">
        <v>1</v>
      </c>
      <c r="I1044" s="5">
        <v>145</v>
      </c>
    </row>
    <row r="1045" spans="1:9" ht="12.75">
      <c r="A1045" s="5">
        <v>69787</v>
      </c>
      <c r="B1045" s="5" t="s">
        <v>2020</v>
      </c>
      <c r="C1045" s="5">
        <v>2</v>
      </c>
      <c r="D1045" s="5" t="s">
        <v>10</v>
      </c>
      <c r="E1045" s="5">
        <v>191</v>
      </c>
      <c r="F1045" s="5" t="s">
        <v>1042</v>
      </c>
      <c r="G1045" s="5" t="s">
        <v>415</v>
      </c>
      <c r="H1045" s="5">
        <v>1</v>
      </c>
      <c r="I1045" s="5">
        <v>144</v>
      </c>
    </row>
    <row r="1046" spans="1:9" ht="12.75">
      <c r="A1046" s="5">
        <v>69789</v>
      </c>
      <c r="B1046" s="5" t="s">
        <v>2021</v>
      </c>
      <c r="C1046" s="5">
        <v>2</v>
      </c>
      <c r="D1046" s="5" t="s">
        <v>10</v>
      </c>
      <c r="E1046" s="5">
        <v>191</v>
      </c>
      <c r="F1046" s="5" t="s">
        <v>1042</v>
      </c>
      <c r="G1046" s="5" t="s">
        <v>416</v>
      </c>
      <c r="H1046" s="5">
        <v>1</v>
      </c>
      <c r="I1046" s="5">
        <v>144</v>
      </c>
    </row>
    <row r="1047" spans="1:9" ht="12.75">
      <c r="A1047" s="5">
        <v>69799</v>
      </c>
      <c r="B1047" s="5" t="s">
        <v>2022</v>
      </c>
      <c r="C1047" s="5">
        <v>2</v>
      </c>
      <c r="D1047" s="5" t="s">
        <v>10</v>
      </c>
      <c r="E1047" s="5">
        <v>191</v>
      </c>
      <c r="F1047" s="5" t="s">
        <v>1042</v>
      </c>
      <c r="G1047" s="5" t="s">
        <v>417</v>
      </c>
      <c r="H1047" s="5">
        <v>1</v>
      </c>
      <c r="I1047" s="5">
        <v>143</v>
      </c>
    </row>
    <row r="1048" spans="1:9" ht="12.75">
      <c r="A1048" s="5">
        <v>69800</v>
      </c>
      <c r="B1048" s="5" t="s">
        <v>2023</v>
      </c>
      <c r="C1048" s="5">
        <v>2</v>
      </c>
      <c r="D1048" s="5" t="s">
        <v>10</v>
      </c>
      <c r="E1048" s="5">
        <v>191</v>
      </c>
      <c r="F1048" s="5" t="s">
        <v>1042</v>
      </c>
      <c r="G1048" s="5" t="s">
        <v>418</v>
      </c>
      <c r="H1048" s="5">
        <v>1</v>
      </c>
      <c r="I1048" s="5">
        <v>143</v>
      </c>
    </row>
    <row r="1049" spans="1:9" ht="12.75">
      <c r="A1049" s="5">
        <v>69801</v>
      </c>
      <c r="B1049" s="5" t="s">
        <v>2024</v>
      </c>
      <c r="C1049" s="5">
        <v>2</v>
      </c>
      <c r="D1049" s="5" t="s">
        <v>10</v>
      </c>
      <c r="E1049" s="5">
        <v>191</v>
      </c>
      <c r="F1049" s="5" t="s">
        <v>1042</v>
      </c>
      <c r="G1049" s="5" t="s">
        <v>464</v>
      </c>
      <c r="H1049" s="5">
        <v>1</v>
      </c>
      <c r="I1049" s="5">
        <v>143</v>
      </c>
    </row>
    <row r="1050" spans="1:9" ht="12.75">
      <c r="A1050" s="5">
        <v>69802</v>
      </c>
      <c r="B1050" s="5" t="s">
        <v>2025</v>
      </c>
      <c r="C1050" s="5">
        <v>2</v>
      </c>
      <c r="D1050" s="5" t="s">
        <v>10</v>
      </c>
      <c r="E1050" s="5">
        <v>191</v>
      </c>
      <c r="F1050" s="5" t="s">
        <v>1042</v>
      </c>
      <c r="G1050" s="5" t="s">
        <v>419</v>
      </c>
      <c r="H1050" s="5">
        <v>1</v>
      </c>
      <c r="I1050" s="5">
        <v>143</v>
      </c>
    </row>
    <row r="1051" spans="1:9" ht="12.75">
      <c r="A1051" s="5">
        <v>69857</v>
      </c>
      <c r="B1051" s="5" t="s">
        <v>2026</v>
      </c>
      <c r="C1051" s="5">
        <v>2</v>
      </c>
      <c r="D1051" s="5" t="s">
        <v>10</v>
      </c>
      <c r="E1051" s="5">
        <v>191</v>
      </c>
      <c r="F1051" s="5" t="s">
        <v>1042</v>
      </c>
      <c r="G1051" s="5" t="s">
        <v>738</v>
      </c>
      <c r="H1051" s="5">
        <v>1</v>
      </c>
      <c r="I1051" s="5">
        <v>145</v>
      </c>
    </row>
    <row r="1052" spans="1:9" ht="12.75">
      <c r="A1052" s="5">
        <v>70993</v>
      </c>
      <c r="B1052" s="5" t="s">
        <v>2027</v>
      </c>
      <c r="C1052" s="5">
        <v>7</v>
      </c>
      <c r="D1052" s="5" t="s">
        <v>11</v>
      </c>
      <c r="E1052" s="5">
        <v>194</v>
      </c>
      <c r="F1052" s="5" t="s">
        <v>1109</v>
      </c>
      <c r="G1052" s="5" t="s">
        <v>738</v>
      </c>
      <c r="H1052" s="5">
        <v>1</v>
      </c>
      <c r="I1052" s="5">
        <v>143</v>
      </c>
    </row>
    <row r="1053" spans="1:9" ht="12.75">
      <c r="A1053" s="5">
        <v>71009</v>
      </c>
      <c r="B1053" s="5" t="s">
        <v>2028</v>
      </c>
      <c r="C1053" s="5">
        <v>7</v>
      </c>
      <c r="D1053" s="5" t="s">
        <v>11</v>
      </c>
      <c r="E1053" s="5">
        <v>194</v>
      </c>
      <c r="F1053" s="5" t="s">
        <v>1109</v>
      </c>
      <c r="G1053" s="5" t="s">
        <v>738</v>
      </c>
      <c r="H1053" s="5">
        <v>1</v>
      </c>
      <c r="I1053" s="5">
        <v>143</v>
      </c>
    </row>
    <row r="1054" spans="1:9" ht="12.75">
      <c r="A1054" s="5">
        <v>71011</v>
      </c>
      <c r="B1054" s="5" t="s">
        <v>2029</v>
      </c>
      <c r="C1054" s="5">
        <v>7</v>
      </c>
      <c r="D1054" s="5" t="s">
        <v>11</v>
      </c>
      <c r="E1054" s="5">
        <v>194</v>
      </c>
      <c r="F1054" s="5" t="s">
        <v>1109</v>
      </c>
      <c r="G1054" s="5" t="s">
        <v>125</v>
      </c>
      <c r="H1054" s="5">
        <v>1</v>
      </c>
      <c r="I1054" s="5">
        <v>144</v>
      </c>
    </row>
    <row r="1055" spans="1:9" ht="12.75">
      <c r="A1055" s="5">
        <v>71012</v>
      </c>
      <c r="B1055" s="5" t="s">
        <v>2030</v>
      </c>
      <c r="C1055" s="5">
        <v>7</v>
      </c>
      <c r="D1055" s="5" t="s">
        <v>11</v>
      </c>
      <c r="E1055" s="5">
        <v>194</v>
      </c>
      <c r="F1055" s="5" t="s">
        <v>1109</v>
      </c>
      <c r="G1055" s="5" t="s">
        <v>454</v>
      </c>
      <c r="H1055" s="5">
        <v>1</v>
      </c>
      <c r="I1055" s="5">
        <v>141</v>
      </c>
    </row>
    <row r="1056" spans="1:9" ht="12.75">
      <c r="A1056" s="5">
        <v>71014</v>
      </c>
      <c r="B1056" s="5" t="s">
        <v>2031</v>
      </c>
      <c r="C1056" s="5">
        <v>7</v>
      </c>
      <c r="D1056" s="5" t="s">
        <v>11</v>
      </c>
      <c r="E1056" s="5">
        <v>194</v>
      </c>
      <c r="F1056" s="5" t="s">
        <v>1109</v>
      </c>
      <c r="G1056" s="5" t="s">
        <v>423</v>
      </c>
      <c r="H1056" s="5">
        <v>3</v>
      </c>
      <c r="I1056" s="5">
        <v>633</v>
      </c>
    </row>
    <row r="1057" spans="1:9" ht="12.75">
      <c r="A1057" s="5">
        <v>71015</v>
      </c>
      <c r="B1057" s="5" t="s">
        <v>2032</v>
      </c>
      <c r="C1057" s="5">
        <v>7</v>
      </c>
      <c r="D1057" s="5" t="s">
        <v>11</v>
      </c>
      <c r="E1057" s="5">
        <v>194</v>
      </c>
      <c r="F1057" s="5" t="s">
        <v>1109</v>
      </c>
      <c r="G1057" s="5" t="s">
        <v>460</v>
      </c>
      <c r="H1057" s="5">
        <v>4</v>
      </c>
      <c r="I1057" s="5">
        <v>645</v>
      </c>
    </row>
    <row r="1058" spans="1:9" ht="12.75">
      <c r="A1058" s="5">
        <v>71016</v>
      </c>
      <c r="B1058" s="5" t="s">
        <v>2033</v>
      </c>
      <c r="C1058" s="5">
        <v>7</v>
      </c>
      <c r="D1058" s="5" t="s">
        <v>11</v>
      </c>
      <c r="E1058" s="5">
        <v>194</v>
      </c>
      <c r="F1058" s="5" t="s">
        <v>1109</v>
      </c>
      <c r="G1058" s="5" t="s">
        <v>507</v>
      </c>
      <c r="H1058" s="5">
        <v>5</v>
      </c>
      <c r="I1058" s="5">
        <v>669</v>
      </c>
    </row>
    <row r="1059" spans="1:9" ht="12.75">
      <c r="A1059" s="5">
        <v>71017</v>
      </c>
      <c r="B1059" s="5" t="s">
        <v>2034</v>
      </c>
      <c r="C1059" s="5">
        <v>7</v>
      </c>
      <c r="D1059" s="5" t="s">
        <v>11</v>
      </c>
      <c r="E1059" s="5">
        <v>194</v>
      </c>
      <c r="F1059" s="5" t="s">
        <v>1109</v>
      </c>
      <c r="G1059" s="5" t="s">
        <v>468</v>
      </c>
      <c r="H1059" s="5">
        <v>6</v>
      </c>
      <c r="I1059" s="5">
        <v>603</v>
      </c>
    </row>
    <row r="1060" spans="1:9" ht="12.75">
      <c r="A1060" s="5">
        <v>71018</v>
      </c>
      <c r="B1060" s="5" t="s">
        <v>2035</v>
      </c>
      <c r="C1060" s="5">
        <v>7</v>
      </c>
      <c r="D1060" s="5" t="s">
        <v>11</v>
      </c>
      <c r="E1060" s="5">
        <v>194</v>
      </c>
      <c r="F1060" s="5" t="s">
        <v>1109</v>
      </c>
      <c r="G1060" s="5" t="s">
        <v>278</v>
      </c>
      <c r="H1060" s="5">
        <v>7</v>
      </c>
      <c r="I1060" s="5">
        <v>582</v>
      </c>
    </row>
    <row r="1061" spans="1:9" ht="12.75">
      <c r="A1061" s="5">
        <v>71019</v>
      </c>
      <c r="B1061" s="5" t="s">
        <v>2036</v>
      </c>
      <c r="C1061" s="5">
        <v>7</v>
      </c>
      <c r="D1061" s="5" t="s">
        <v>11</v>
      </c>
      <c r="E1061" s="5">
        <v>194</v>
      </c>
      <c r="F1061" s="5" t="s">
        <v>1109</v>
      </c>
      <c r="G1061" s="5" t="s">
        <v>2</v>
      </c>
      <c r="H1061" s="5">
        <v>8</v>
      </c>
      <c r="I1061" s="5">
        <v>209</v>
      </c>
    </row>
    <row r="1062" spans="1:9" ht="12.75">
      <c r="A1062" s="5">
        <v>71020</v>
      </c>
      <c r="B1062" s="5" t="s">
        <v>2037</v>
      </c>
      <c r="C1062" s="5">
        <v>7</v>
      </c>
      <c r="D1062" s="5" t="s">
        <v>11</v>
      </c>
      <c r="E1062" s="5">
        <v>194</v>
      </c>
      <c r="F1062" s="5" t="s">
        <v>1109</v>
      </c>
      <c r="G1062" s="5" t="s">
        <v>472</v>
      </c>
      <c r="H1062" s="5">
        <v>9</v>
      </c>
      <c r="I1062" s="5">
        <v>647</v>
      </c>
    </row>
    <row r="1063" spans="1:9" ht="12.75">
      <c r="A1063" s="5">
        <v>71021</v>
      </c>
      <c r="B1063" s="5" t="s">
        <v>2038</v>
      </c>
      <c r="C1063" s="5">
        <v>7</v>
      </c>
      <c r="D1063" s="5" t="s">
        <v>11</v>
      </c>
      <c r="E1063" s="5">
        <v>194</v>
      </c>
      <c r="F1063" s="5" t="s">
        <v>1109</v>
      </c>
      <c r="G1063" s="5" t="s">
        <v>466</v>
      </c>
      <c r="H1063" s="5">
        <v>10</v>
      </c>
      <c r="I1063" s="5">
        <v>177</v>
      </c>
    </row>
    <row r="1064" spans="1:9" ht="12.75">
      <c r="A1064" s="5">
        <v>71022</v>
      </c>
      <c r="B1064" s="5" t="s">
        <v>2039</v>
      </c>
      <c r="C1064" s="5">
        <v>7</v>
      </c>
      <c r="D1064" s="5" t="s">
        <v>11</v>
      </c>
      <c r="E1064" s="5">
        <v>194</v>
      </c>
      <c r="F1064" s="5" t="s">
        <v>1109</v>
      </c>
      <c r="G1064" s="5" t="s">
        <v>463</v>
      </c>
      <c r="H1064" s="5">
        <v>11</v>
      </c>
      <c r="I1064" s="5">
        <v>562</v>
      </c>
    </row>
    <row r="1065" spans="1:9" ht="12.75">
      <c r="A1065" s="5">
        <v>71023</v>
      </c>
      <c r="B1065" s="5" t="s">
        <v>2040</v>
      </c>
      <c r="C1065" s="5">
        <v>7</v>
      </c>
      <c r="D1065" s="5" t="s">
        <v>11</v>
      </c>
      <c r="E1065" s="5">
        <v>194</v>
      </c>
      <c r="F1065" s="5" t="s">
        <v>1109</v>
      </c>
      <c r="G1065" s="5" t="s">
        <v>328</v>
      </c>
      <c r="H1065" s="5">
        <v>12</v>
      </c>
      <c r="I1065" s="5">
        <v>438</v>
      </c>
    </row>
    <row r="1066" spans="1:9" ht="12.75">
      <c r="A1066" s="5">
        <v>71024</v>
      </c>
      <c r="B1066" s="5" t="s">
        <v>2041</v>
      </c>
      <c r="C1066" s="5">
        <v>7</v>
      </c>
      <c r="D1066" s="5" t="s">
        <v>11</v>
      </c>
      <c r="E1066" s="5">
        <v>194</v>
      </c>
      <c r="F1066" s="5" t="s">
        <v>1109</v>
      </c>
      <c r="G1066" s="5" t="s">
        <v>124</v>
      </c>
      <c r="H1066" s="5">
        <v>3</v>
      </c>
      <c r="I1066" s="5">
        <v>574</v>
      </c>
    </row>
    <row r="1067" spans="1:9" ht="12.75">
      <c r="A1067" s="5">
        <v>71025</v>
      </c>
      <c r="B1067" s="5" t="s">
        <v>2042</v>
      </c>
      <c r="C1067" s="5">
        <v>7</v>
      </c>
      <c r="D1067" s="5" t="s">
        <v>11</v>
      </c>
      <c r="E1067" s="5">
        <v>194</v>
      </c>
      <c r="F1067" s="5" t="s">
        <v>1109</v>
      </c>
      <c r="G1067" s="5" t="s">
        <v>424</v>
      </c>
      <c r="H1067" s="5">
        <v>7</v>
      </c>
      <c r="I1067" s="5">
        <v>204</v>
      </c>
    </row>
    <row r="1068" spans="1:9" ht="12.75">
      <c r="A1068" s="5">
        <v>71310</v>
      </c>
      <c r="B1068" s="5" t="s">
        <v>2043</v>
      </c>
      <c r="C1068" s="5">
        <v>2</v>
      </c>
      <c r="D1068" s="5" t="s">
        <v>10</v>
      </c>
      <c r="E1068" s="5">
        <v>191</v>
      </c>
      <c r="F1068" s="5" t="s">
        <v>1042</v>
      </c>
      <c r="G1068" s="5" t="s">
        <v>420</v>
      </c>
      <c r="H1068" s="5">
        <v>1</v>
      </c>
      <c r="I1068" s="5">
        <v>143</v>
      </c>
    </row>
    <row r="1069" spans="1:9" ht="12.75">
      <c r="A1069" s="5">
        <v>72050</v>
      </c>
      <c r="B1069" s="5" t="s">
        <v>2044</v>
      </c>
      <c r="C1069" s="5">
        <v>2</v>
      </c>
      <c r="D1069" s="5" t="s">
        <v>10</v>
      </c>
      <c r="E1069" s="5">
        <v>191</v>
      </c>
      <c r="F1069" s="5" t="s">
        <v>1042</v>
      </c>
      <c r="G1069" s="5" t="s">
        <v>738</v>
      </c>
      <c r="H1069" s="5">
        <v>1</v>
      </c>
      <c r="I1069" s="5">
        <v>145</v>
      </c>
    </row>
    <row r="1070" spans="1:9" ht="12.75">
      <c r="A1070" s="5">
        <v>72054</v>
      </c>
      <c r="B1070" s="5" t="s">
        <v>2045</v>
      </c>
      <c r="C1070" s="5">
        <v>2</v>
      </c>
      <c r="D1070" s="5" t="s">
        <v>10</v>
      </c>
      <c r="E1070" s="5">
        <v>191</v>
      </c>
      <c r="F1070" s="5" t="s">
        <v>1042</v>
      </c>
      <c r="G1070" s="5" t="s">
        <v>738</v>
      </c>
      <c r="H1070" s="5">
        <v>1</v>
      </c>
      <c r="I1070" s="5">
        <v>145</v>
      </c>
    </row>
    <row r="1071" spans="1:9" ht="12.75">
      <c r="A1071" s="5">
        <v>72063</v>
      </c>
      <c r="B1071" s="5" t="s">
        <v>2046</v>
      </c>
      <c r="C1071" s="5">
        <v>2</v>
      </c>
      <c r="D1071" s="5" t="s">
        <v>10</v>
      </c>
      <c r="E1071" s="5">
        <v>191</v>
      </c>
      <c r="F1071" s="5" t="s">
        <v>1042</v>
      </c>
      <c r="G1071" s="5" t="s">
        <v>738</v>
      </c>
      <c r="H1071" s="5">
        <v>1</v>
      </c>
      <c r="I1071" s="5">
        <v>145</v>
      </c>
    </row>
    <row r="1072" spans="1:9" ht="12.75">
      <c r="A1072" s="5">
        <v>72065</v>
      </c>
      <c r="B1072" s="5" t="s">
        <v>2047</v>
      </c>
      <c r="C1072" s="5">
        <v>2</v>
      </c>
      <c r="D1072" s="5" t="s">
        <v>10</v>
      </c>
      <c r="E1072" s="5">
        <v>34</v>
      </c>
      <c r="F1072" s="5" t="s">
        <v>1077</v>
      </c>
      <c r="G1072" s="5" t="s">
        <v>460</v>
      </c>
      <c r="H1072" s="5">
        <v>4</v>
      </c>
      <c r="I1072" s="5">
        <v>645</v>
      </c>
    </row>
    <row r="1073" spans="1:9" ht="12.75">
      <c r="A1073" s="5">
        <v>72105</v>
      </c>
      <c r="B1073" s="5" t="s">
        <v>2048</v>
      </c>
      <c r="C1073" s="5">
        <v>7</v>
      </c>
      <c r="D1073" s="5" t="s">
        <v>11</v>
      </c>
      <c r="E1073" s="5">
        <v>107</v>
      </c>
      <c r="F1073" s="5" t="s">
        <v>1571</v>
      </c>
      <c r="G1073" s="5" t="s">
        <v>466</v>
      </c>
      <c r="H1073" s="5">
        <v>10</v>
      </c>
      <c r="I1073" s="5">
        <v>177</v>
      </c>
    </row>
    <row r="1074" spans="1:9" ht="12.75">
      <c r="A1074" s="5">
        <v>72154</v>
      </c>
      <c r="B1074" s="5" t="s">
        <v>2049</v>
      </c>
      <c r="C1074" s="5">
        <v>6</v>
      </c>
      <c r="D1074" s="5" t="s">
        <v>523</v>
      </c>
      <c r="E1074" s="5">
        <v>120</v>
      </c>
      <c r="F1074" s="5" t="s">
        <v>2049</v>
      </c>
      <c r="G1074" s="5" t="s">
        <v>123</v>
      </c>
      <c r="H1074" s="5">
        <v>10</v>
      </c>
      <c r="I1074" s="5">
        <v>449</v>
      </c>
    </row>
    <row r="1075" spans="1:9" ht="12.75">
      <c r="A1075" s="5">
        <v>72172</v>
      </c>
      <c r="B1075" s="5" t="s">
        <v>2050</v>
      </c>
      <c r="C1075" s="5">
        <v>7</v>
      </c>
      <c r="D1075" s="5" t="s">
        <v>11</v>
      </c>
      <c r="E1075" s="5">
        <v>107</v>
      </c>
      <c r="F1075" s="5" t="s">
        <v>1571</v>
      </c>
      <c r="G1075" s="5" t="s">
        <v>451</v>
      </c>
      <c r="H1075" s="5">
        <v>12</v>
      </c>
      <c r="I1075" s="5">
        <v>189</v>
      </c>
    </row>
    <row r="1076" spans="1:9" ht="12.75">
      <c r="A1076" s="5">
        <v>72186</v>
      </c>
      <c r="B1076" s="5" t="s">
        <v>2051</v>
      </c>
      <c r="C1076" s="5">
        <v>7</v>
      </c>
      <c r="D1076" s="5" t="s">
        <v>11</v>
      </c>
      <c r="E1076" s="5">
        <v>107</v>
      </c>
      <c r="F1076" s="5" t="s">
        <v>1571</v>
      </c>
      <c r="G1076" s="5" t="s">
        <v>461</v>
      </c>
      <c r="H1076" s="5">
        <v>5</v>
      </c>
      <c r="I1076" s="5">
        <v>194</v>
      </c>
    </row>
    <row r="1077" spans="1:9" ht="12.75">
      <c r="A1077" s="5">
        <v>72201</v>
      </c>
      <c r="B1077" s="5" t="s">
        <v>2052</v>
      </c>
      <c r="C1077" s="5">
        <v>7</v>
      </c>
      <c r="D1077" s="5" t="s">
        <v>11</v>
      </c>
      <c r="E1077" s="5">
        <v>107</v>
      </c>
      <c r="F1077" s="5" t="s">
        <v>1571</v>
      </c>
      <c r="G1077" s="5" t="s">
        <v>472</v>
      </c>
      <c r="H1077" s="5">
        <v>9</v>
      </c>
      <c r="I1077" s="5">
        <v>647</v>
      </c>
    </row>
    <row r="1078" spans="1:9" ht="12.75">
      <c r="A1078" s="5">
        <v>72261</v>
      </c>
      <c r="B1078" s="5" t="s">
        <v>2053</v>
      </c>
      <c r="C1078" s="5">
        <v>7</v>
      </c>
      <c r="D1078" s="5" t="s">
        <v>11</v>
      </c>
      <c r="E1078" s="5">
        <v>107</v>
      </c>
      <c r="F1078" s="5" t="s">
        <v>1571</v>
      </c>
      <c r="G1078" s="5" t="s">
        <v>473</v>
      </c>
      <c r="H1078" s="5">
        <v>7</v>
      </c>
      <c r="I1078" s="5">
        <v>310</v>
      </c>
    </row>
    <row r="1079" spans="1:9" ht="12.75">
      <c r="A1079" s="5">
        <v>72263</v>
      </c>
      <c r="B1079" s="5" t="s">
        <v>2054</v>
      </c>
      <c r="C1079" s="5">
        <v>2</v>
      </c>
      <c r="D1079" s="5" t="s">
        <v>10</v>
      </c>
      <c r="E1079" s="5">
        <v>24</v>
      </c>
      <c r="F1079" s="5" t="s">
        <v>1097</v>
      </c>
      <c r="G1079" s="5" t="s">
        <v>473</v>
      </c>
      <c r="H1079" s="5">
        <v>7</v>
      </c>
      <c r="I1079" s="5">
        <v>310</v>
      </c>
    </row>
    <row r="1080" spans="1:9" ht="12.75">
      <c r="A1080" s="5">
        <v>72316</v>
      </c>
      <c r="B1080" s="5" t="s">
        <v>2055</v>
      </c>
      <c r="C1080" s="5">
        <v>2</v>
      </c>
      <c r="D1080" s="5" t="s">
        <v>10</v>
      </c>
      <c r="E1080" s="5">
        <v>26</v>
      </c>
      <c r="F1080" s="5" t="s">
        <v>1099</v>
      </c>
      <c r="G1080" s="5" t="s">
        <v>459</v>
      </c>
      <c r="H1080" s="5">
        <v>9</v>
      </c>
      <c r="I1080" s="5">
        <v>396</v>
      </c>
    </row>
    <row r="1081" spans="1:9" ht="12.75">
      <c r="A1081" s="5">
        <v>72321</v>
      </c>
      <c r="B1081" s="5" t="s">
        <v>2056</v>
      </c>
      <c r="C1081" s="5">
        <v>7</v>
      </c>
      <c r="D1081" s="5" t="s">
        <v>11</v>
      </c>
      <c r="E1081" s="5">
        <v>107</v>
      </c>
      <c r="F1081" s="5" t="s">
        <v>1571</v>
      </c>
      <c r="G1081" s="5" t="s">
        <v>459</v>
      </c>
      <c r="H1081" s="5">
        <v>9</v>
      </c>
      <c r="I1081" s="5">
        <v>396</v>
      </c>
    </row>
    <row r="1082" spans="1:9" ht="12.75">
      <c r="A1082" s="5">
        <v>72367</v>
      </c>
      <c r="B1082" s="5" t="s">
        <v>2057</v>
      </c>
      <c r="C1082" s="5">
        <v>7</v>
      </c>
      <c r="D1082" s="5" t="s">
        <v>11</v>
      </c>
      <c r="E1082" s="5">
        <v>107</v>
      </c>
      <c r="F1082" s="5" t="s">
        <v>1571</v>
      </c>
      <c r="G1082" s="5" t="s">
        <v>477</v>
      </c>
      <c r="H1082" s="5">
        <v>12</v>
      </c>
      <c r="I1082" s="5">
        <v>697</v>
      </c>
    </row>
    <row r="1083" spans="1:9" ht="12.75">
      <c r="A1083" s="5">
        <v>72397</v>
      </c>
      <c r="B1083" s="5" t="s">
        <v>2058</v>
      </c>
      <c r="C1083" s="5">
        <v>7</v>
      </c>
      <c r="D1083" s="5" t="s">
        <v>11</v>
      </c>
      <c r="E1083" s="5">
        <v>107</v>
      </c>
      <c r="F1083" s="5" t="s">
        <v>1571</v>
      </c>
      <c r="G1083" s="5" t="s">
        <v>4</v>
      </c>
      <c r="H1083" s="5">
        <v>14</v>
      </c>
      <c r="I1083" s="5">
        <v>181</v>
      </c>
    </row>
    <row r="1084" spans="1:9" ht="12.75">
      <c r="A1084" s="5">
        <v>72399</v>
      </c>
      <c r="B1084" s="5" t="s">
        <v>2059</v>
      </c>
      <c r="C1084" s="5">
        <v>2</v>
      </c>
      <c r="D1084" s="5" t="s">
        <v>10</v>
      </c>
      <c r="E1084" s="5">
        <v>22</v>
      </c>
      <c r="F1084" s="5" t="s">
        <v>1068</v>
      </c>
      <c r="G1084" s="5" t="s">
        <v>4</v>
      </c>
      <c r="H1084" s="5">
        <v>14</v>
      </c>
      <c r="I1084" s="5">
        <v>181</v>
      </c>
    </row>
    <row r="1085" spans="1:9" ht="12.75">
      <c r="A1085" s="5">
        <v>72411</v>
      </c>
      <c r="B1085" s="5" t="s">
        <v>2060</v>
      </c>
      <c r="C1085" s="5">
        <v>7</v>
      </c>
      <c r="D1085" s="5" t="s">
        <v>11</v>
      </c>
      <c r="E1085" s="5">
        <v>107</v>
      </c>
      <c r="F1085" s="5" t="s">
        <v>1571</v>
      </c>
      <c r="G1085" s="5" t="s">
        <v>467</v>
      </c>
      <c r="H1085" s="5">
        <v>5</v>
      </c>
      <c r="I1085" s="5">
        <v>224</v>
      </c>
    </row>
    <row r="1086" spans="1:9" ht="12.75">
      <c r="A1086" s="5">
        <v>72424</v>
      </c>
      <c r="B1086" s="5" t="s">
        <v>2061</v>
      </c>
      <c r="C1086" s="5">
        <v>7</v>
      </c>
      <c r="D1086" s="5" t="s">
        <v>11</v>
      </c>
      <c r="E1086" s="5">
        <v>107</v>
      </c>
      <c r="F1086" s="5" t="s">
        <v>1571</v>
      </c>
      <c r="G1086" s="5" t="s">
        <v>468</v>
      </c>
      <c r="H1086" s="5">
        <v>6</v>
      </c>
      <c r="I1086" s="5">
        <v>603</v>
      </c>
    </row>
    <row r="1087" spans="1:9" ht="12.75">
      <c r="A1087" s="5">
        <v>72439</v>
      </c>
      <c r="B1087" s="5" t="s">
        <v>2062</v>
      </c>
      <c r="C1087" s="5">
        <v>7</v>
      </c>
      <c r="D1087" s="5" t="s">
        <v>11</v>
      </c>
      <c r="E1087" s="5">
        <v>107</v>
      </c>
      <c r="F1087" s="5" t="s">
        <v>1571</v>
      </c>
      <c r="G1087" s="5" t="s">
        <v>469</v>
      </c>
      <c r="H1087" s="5">
        <v>6</v>
      </c>
      <c r="I1087" s="5">
        <v>603</v>
      </c>
    </row>
    <row r="1088" spans="1:9" ht="12.75">
      <c r="A1088" s="5">
        <v>72469</v>
      </c>
      <c r="B1088" s="5" t="s">
        <v>2063</v>
      </c>
      <c r="C1088" s="5">
        <v>7</v>
      </c>
      <c r="D1088" s="5" t="s">
        <v>11</v>
      </c>
      <c r="E1088" s="5">
        <v>107</v>
      </c>
      <c r="F1088" s="5" t="s">
        <v>1571</v>
      </c>
      <c r="G1088" s="5" t="s">
        <v>471</v>
      </c>
      <c r="H1088" s="5">
        <v>4</v>
      </c>
      <c r="I1088" s="5">
        <v>254</v>
      </c>
    </row>
    <row r="1089" spans="1:9" ht="12.75">
      <c r="A1089" s="5">
        <v>72494</v>
      </c>
      <c r="B1089" s="5" t="s">
        <v>2064</v>
      </c>
      <c r="C1089" s="5">
        <v>2</v>
      </c>
      <c r="D1089" s="5" t="s">
        <v>10</v>
      </c>
      <c r="E1089" s="5">
        <v>38</v>
      </c>
      <c r="F1089" s="5" t="s">
        <v>1106</v>
      </c>
      <c r="G1089" s="5" t="s">
        <v>475</v>
      </c>
      <c r="H1089" s="5">
        <v>5</v>
      </c>
      <c r="I1089" s="5">
        <v>372</v>
      </c>
    </row>
    <row r="1090" spans="1:9" ht="12.75">
      <c r="A1090" s="5">
        <v>72499</v>
      </c>
      <c r="B1090" s="5" t="s">
        <v>2065</v>
      </c>
      <c r="C1090" s="5">
        <v>7</v>
      </c>
      <c r="D1090" s="5" t="s">
        <v>11</v>
      </c>
      <c r="E1090" s="5">
        <v>107</v>
      </c>
      <c r="F1090" s="5" t="s">
        <v>1571</v>
      </c>
      <c r="G1090" s="5" t="s">
        <v>475</v>
      </c>
      <c r="H1090" s="5">
        <v>5</v>
      </c>
      <c r="I1090" s="5">
        <v>372</v>
      </c>
    </row>
    <row r="1091" spans="1:9" ht="12.75">
      <c r="A1091" s="5">
        <v>72528</v>
      </c>
      <c r="B1091" s="5" t="s">
        <v>62</v>
      </c>
      <c r="C1091" s="5">
        <v>7</v>
      </c>
      <c r="D1091" s="5" t="s">
        <v>11</v>
      </c>
      <c r="E1091" s="5">
        <v>107</v>
      </c>
      <c r="F1091" s="5" t="s">
        <v>1571</v>
      </c>
      <c r="G1091" s="5" t="s">
        <v>7</v>
      </c>
      <c r="H1091" s="5">
        <v>6</v>
      </c>
      <c r="I1091" s="5">
        <v>603</v>
      </c>
    </row>
    <row r="1092" spans="1:9" ht="12.75">
      <c r="A1092" s="5">
        <v>72588</v>
      </c>
      <c r="B1092" s="5" t="s">
        <v>2066</v>
      </c>
      <c r="C1092" s="5">
        <v>7</v>
      </c>
      <c r="D1092" s="5" t="s">
        <v>11</v>
      </c>
      <c r="E1092" s="5">
        <v>107</v>
      </c>
      <c r="F1092" s="5" t="s">
        <v>1571</v>
      </c>
      <c r="G1092" s="5" t="s">
        <v>8</v>
      </c>
      <c r="H1092" s="5">
        <v>6</v>
      </c>
      <c r="I1092" s="5">
        <v>603</v>
      </c>
    </row>
    <row r="1093" spans="1:9" ht="12.75">
      <c r="A1093" s="5">
        <v>72590</v>
      </c>
      <c r="B1093" s="5" t="s">
        <v>2067</v>
      </c>
      <c r="C1093" s="5">
        <v>2</v>
      </c>
      <c r="D1093" s="5" t="s">
        <v>10</v>
      </c>
      <c r="E1093" s="5">
        <v>31</v>
      </c>
      <c r="F1093" s="5" t="s">
        <v>1075</v>
      </c>
      <c r="G1093" s="5" t="s">
        <v>8</v>
      </c>
      <c r="H1093" s="5">
        <v>6</v>
      </c>
      <c r="I1093" s="5">
        <v>603</v>
      </c>
    </row>
    <row r="1094" spans="1:9" ht="12.75">
      <c r="A1094" s="5">
        <v>72618</v>
      </c>
      <c r="B1094" s="5" t="s">
        <v>2068</v>
      </c>
      <c r="C1094" s="5">
        <v>7</v>
      </c>
      <c r="D1094" s="5" t="s">
        <v>11</v>
      </c>
      <c r="E1094" s="5">
        <v>107</v>
      </c>
      <c r="F1094" s="5" t="s">
        <v>1571</v>
      </c>
      <c r="G1094" s="5" t="s">
        <v>476</v>
      </c>
      <c r="H1094" s="5">
        <v>6</v>
      </c>
      <c r="I1094" s="5">
        <v>603</v>
      </c>
    </row>
    <row r="1095" spans="1:9" ht="12.75">
      <c r="A1095" s="5">
        <v>72620</v>
      </c>
      <c r="B1095" s="5" t="s">
        <v>2069</v>
      </c>
      <c r="C1095" s="5">
        <v>2</v>
      </c>
      <c r="D1095" s="5" t="s">
        <v>10</v>
      </c>
      <c r="E1095" s="5">
        <v>32</v>
      </c>
      <c r="F1095" s="5" t="s">
        <v>1070</v>
      </c>
      <c r="G1095" s="5" t="s">
        <v>476</v>
      </c>
      <c r="H1095" s="5">
        <v>6</v>
      </c>
      <c r="I1095" s="5">
        <v>603</v>
      </c>
    </row>
    <row r="1096" spans="1:9" ht="12.75">
      <c r="A1096" s="5">
        <v>72648</v>
      </c>
      <c r="B1096" s="5" t="s">
        <v>2070</v>
      </c>
      <c r="C1096" s="5">
        <v>7</v>
      </c>
      <c r="D1096" s="5" t="s">
        <v>11</v>
      </c>
      <c r="E1096" s="5">
        <v>107</v>
      </c>
      <c r="F1096" s="5" t="s">
        <v>1571</v>
      </c>
      <c r="G1096" s="5" t="s">
        <v>9</v>
      </c>
      <c r="H1096" s="5">
        <v>4</v>
      </c>
      <c r="I1096" s="5">
        <v>688</v>
      </c>
    </row>
    <row r="1097" spans="1:9" ht="12.75">
      <c r="A1097" s="5">
        <v>72650</v>
      </c>
      <c r="B1097" s="5" t="s">
        <v>2071</v>
      </c>
      <c r="C1097" s="5">
        <v>2</v>
      </c>
      <c r="D1097" s="5" t="s">
        <v>10</v>
      </c>
      <c r="E1097" s="5">
        <v>34</v>
      </c>
      <c r="F1097" s="5" t="s">
        <v>1077</v>
      </c>
      <c r="G1097" s="5" t="s">
        <v>9</v>
      </c>
      <c r="H1097" s="5">
        <v>4</v>
      </c>
      <c r="I1097" s="5">
        <v>688</v>
      </c>
    </row>
    <row r="1098" spans="1:9" ht="12.75">
      <c r="A1098" s="5">
        <v>72714</v>
      </c>
      <c r="B1098" s="5" t="s">
        <v>2072</v>
      </c>
      <c r="C1098" s="5">
        <v>7</v>
      </c>
      <c r="D1098" s="5" t="s">
        <v>11</v>
      </c>
      <c r="E1098" s="5">
        <v>107</v>
      </c>
      <c r="F1098" s="5" t="s">
        <v>1571</v>
      </c>
      <c r="G1098" s="5" t="s">
        <v>466</v>
      </c>
      <c r="H1098" s="5">
        <v>10</v>
      </c>
      <c r="I1098" s="5">
        <v>177</v>
      </c>
    </row>
    <row r="1099" spans="1:9" ht="12.75">
      <c r="A1099" s="5">
        <v>72726</v>
      </c>
      <c r="B1099" s="5" t="s">
        <v>2073</v>
      </c>
      <c r="C1099" s="5">
        <v>7</v>
      </c>
      <c r="D1099" s="5" t="s">
        <v>11</v>
      </c>
      <c r="E1099" s="5">
        <v>107</v>
      </c>
      <c r="F1099" s="5" t="s">
        <v>1571</v>
      </c>
      <c r="G1099" s="5" t="s">
        <v>424</v>
      </c>
      <c r="H1099" s="5">
        <v>7</v>
      </c>
      <c r="I1099" s="5">
        <v>204</v>
      </c>
    </row>
    <row r="1100" spans="1:9" ht="12.75">
      <c r="A1100" s="5">
        <v>72737</v>
      </c>
      <c r="B1100" s="5" t="s">
        <v>2074</v>
      </c>
      <c r="C1100" s="5">
        <v>7</v>
      </c>
      <c r="D1100" s="5" t="s">
        <v>11</v>
      </c>
      <c r="E1100" s="5">
        <v>107</v>
      </c>
      <c r="F1100" s="5" t="s">
        <v>1571</v>
      </c>
      <c r="G1100" s="5" t="s">
        <v>2</v>
      </c>
      <c r="H1100" s="5">
        <v>8</v>
      </c>
      <c r="I1100" s="5">
        <v>209</v>
      </c>
    </row>
    <row r="1101" spans="1:9" ht="12.75">
      <c r="A1101" s="5">
        <v>72748</v>
      </c>
      <c r="B1101" s="5" t="s">
        <v>2075</v>
      </c>
      <c r="C1101" s="5">
        <v>7</v>
      </c>
      <c r="D1101" s="5" t="s">
        <v>11</v>
      </c>
      <c r="E1101" s="5">
        <v>107</v>
      </c>
      <c r="F1101" s="5" t="s">
        <v>1571</v>
      </c>
      <c r="G1101" s="5" t="s">
        <v>468</v>
      </c>
      <c r="H1101" s="5">
        <v>6</v>
      </c>
      <c r="I1101" s="5">
        <v>603</v>
      </c>
    </row>
    <row r="1102" spans="1:9" ht="12.75">
      <c r="A1102" s="5">
        <v>72759</v>
      </c>
      <c r="B1102" s="5" t="s">
        <v>2076</v>
      </c>
      <c r="C1102" s="5">
        <v>7</v>
      </c>
      <c r="D1102" s="5" t="s">
        <v>11</v>
      </c>
      <c r="E1102" s="5">
        <v>107</v>
      </c>
      <c r="F1102" s="5" t="s">
        <v>1571</v>
      </c>
      <c r="G1102" s="5" t="s">
        <v>328</v>
      </c>
      <c r="H1102" s="5">
        <v>12</v>
      </c>
      <c r="I1102" s="5">
        <v>438</v>
      </c>
    </row>
    <row r="1103" spans="1:9" ht="12.75">
      <c r="A1103" s="5">
        <v>72771</v>
      </c>
      <c r="B1103" s="5" t="s">
        <v>2077</v>
      </c>
      <c r="C1103" s="5">
        <v>7</v>
      </c>
      <c r="D1103" s="5" t="s">
        <v>11</v>
      </c>
      <c r="E1103" s="5">
        <v>107</v>
      </c>
      <c r="F1103" s="5" t="s">
        <v>1571</v>
      </c>
      <c r="G1103" s="5" t="s">
        <v>463</v>
      </c>
      <c r="H1103" s="5">
        <v>11</v>
      </c>
      <c r="I1103" s="5">
        <v>562</v>
      </c>
    </row>
    <row r="1104" spans="1:9" ht="12.75">
      <c r="A1104" s="5">
        <v>72781</v>
      </c>
      <c r="B1104" s="5" t="s">
        <v>2078</v>
      </c>
      <c r="C1104" s="5">
        <v>7</v>
      </c>
      <c r="D1104" s="5" t="s">
        <v>11</v>
      </c>
      <c r="E1104" s="5">
        <v>107</v>
      </c>
      <c r="F1104" s="5" t="s">
        <v>1571</v>
      </c>
      <c r="G1104" s="5" t="s">
        <v>124</v>
      </c>
      <c r="H1104" s="5">
        <v>3</v>
      </c>
      <c r="I1104" s="5">
        <v>574</v>
      </c>
    </row>
    <row r="1105" spans="1:9" ht="12.75">
      <c r="A1105" s="5">
        <v>72791</v>
      </c>
      <c r="B1105" s="5" t="s">
        <v>2079</v>
      </c>
      <c r="C1105" s="5">
        <v>7</v>
      </c>
      <c r="D1105" s="5" t="s">
        <v>11</v>
      </c>
      <c r="E1105" s="5">
        <v>107</v>
      </c>
      <c r="F1105" s="5" t="s">
        <v>1571</v>
      </c>
      <c r="G1105" s="5" t="s">
        <v>278</v>
      </c>
      <c r="H1105" s="5">
        <v>7</v>
      </c>
      <c r="I1105" s="5">
        <v>582</v>
      </c>
    </row>
    <row r="1106" spans="1:9" ht="12.75">
      <c r="A1106" s="5">
        <v>72802</v>
      </c>
      <c r="B1106" s="5" t="s">
        <v>2080</v>
      </c>
      <c r="C1106" s="5">
        <v>7</v>
      </c>
      <c r="D1106" s="5" t="s">
        <v>11</v>
      </c>
      <c r="E1106" s="5">
        <v>107</v>
      </c>
      <c r="F1106" s="5" t="s">
        <v>1571</v>
      </c>
      <c r="G1106" s="5" t="s">
        <v>423</v>
      </c>
      <c r="H1106" s="5">
        <v>3</v>
      </c>
      <c r="I1106" s="5">
        <v>633</v>
      </c>
    </row>
    <row r="1107" spans="1:9" ht="12.75">
      <c r="A1107" s="5">
        <v>72813</v>
      </c>
      <c r="B1107" s="5" t="s">
        <v>2081</v>
      </c>
      <c r="C1107" s="5">
        <v>7</v>
      </c>
      <c r="D1107" s="5" t="s">
        <v>11</v>
      </c>
      <c r="E1107" s="5">
        <v>107</v>
      </c>
      <c r="F1107" s="5" t="s">
        <v>1571</v>
      </c>
      <c r="G1107" s="5" t="s">
        <v>472</v>
      </c>
      <c r="H1107" s="5">
        <v>9</v>
      </c>
      <c r="I1107" s="5">
        <v>647</v>
      </c>
    </row>
    <row r="1108" spans="1:9" ht="12.75">
      <c r="A1108" s="5">
        <v>72824</v>
      </c>
      <c r="B1108" s="5" t="s">
        <v>2082</v>
      </c>
      <c r="C1108" s="5">
        <v>7</v>
      </c>
      <c r="D1108" s="5" t="s">
        <v>11</v>
      </c>
      <c r="E1108" s="5">
        <v>107</v>
      </c>
      <c r="F1108" s="5" t="s">
        <v>1571</v>
      </c>
      <c r="G1108" s="5" t="s">
        <v>460</v>
      </c>
      <c r="H1108" s="5">
        <v>4</v>
      </c>
      <c r="I1108" s="5">
        <v>645</v>
      </c>
    </row>
    <row r="1109" spans="1:9" ht="12.75">
      <c r="A1109" s="5">
        <v>72835</v>
      </c>
      <c r="B1109" s="5" t="s">
        <v>2083</v>
      </c>
      <c r="C1109" s="5">
        <v>7</v>
      </c>
      <c r="D1109" s="5" t="s">
        <v>11</v>
      </c>
      <c r="E1109" s="5">
        <v>107</v>
      </c>
      <c r="F1109" s="5" t="s">
        <v>1571</v>
      </c>
      <c r="G1109" s="5" t="s">
        <v>507</v>
      </c>
      <c r="H1109" s="5">
        <v>5</v>
      </c>
      <c r="I1109" s="5">
        <v>669</v>
      </c>
    </row>
    <row r="1110" spans="1:9" ht="12.75">
      <c r="A1110" s="5">
        <v>72843</v>
      </c>
      <c r="B1110" s="5" t="s">
        <v>2084</v>
      </c>
      <c r="C1110" s="5">
        <v>2</v>
      </c>
      <c r="D1110" s="5" t="s">
        <v>10</v>
      </c>
      <c r="E1110" s="5">
        <v>6</v>
      </c>
      <c r="F1110" s="5" t="s">
        <v>1065</v>
      </c>
      <c r="G1110" s="5" t="s">
        <v>176</v>
      </c>
      <c r="H1110" s="5">
        <v>5</v>
      </c>
      <c r="I1110" s="5">
        <v>537</v>
      </c>
    </row>
    <row r="1111" spans="1:9" ht="12.75">
      <c r="A1111" s="5">
        <v>72845</v>
      </c>
      <c r="B1111" s="5" t="s">
        <v>2085</v>
      </c>
      <c r="C1111" s="5">
        <v>2</v>
      </c>
      <c r="D1111" s="5" t="s">
        <v>10</v>
      </c>
      <c r="E1111" s="5">
        <v>25</v>
      </c>
      <c r="F1111" s="5" t="s">
        <v>1306</v>
      </c>
      <c r="G1111" s="5" t="s">
        <v>279</v>
      </c>
      <c r="H1111" s="5">
        <v>7</v>
      </c>
      <c r="I1111" s="5">
        <v>208</v>
      </c>
    </row>
    <row r="1112" spans="1:9" ht="12.75">
      <c r="A1112" s="5">
        <v>72846</v>
      </c>
      <c r="B1112" s="5" t="s">
        <v>2086</v>
      </c>
      <c r="C1112" s="5">
        <v>2</v>
      </c>
      <c r="D1112" s="5" t="s">
        <v>10</v>
      </c>
      <c r="E1112" s="5">
        <v>24</v>
      </c>
      <c r="F1112" s="5" t="s">
        <v>1097</v>
      </c>
      <c r="G1112" s="5" t="s">
        <v>536</v>
      </c>
      <c r="H1112" s="5">
        <v>7</v>
      </c>
      <c r="I1112" s="5">
        <v>389</v>
      </c>
    </row>
    <row r="1113" spans="1:9" ht="12.75">
      <c r="A1113" s="5">
        <v>72847</v>
      </c>
      <c r="B1113" s="5" t="s">
        <v>2087</v>
      </c>
      <c r="C1113" s="5">
        <v>2</v>
      </c>
      <c r="D1113" s="5" t="s">
        <v>10</v>
      </c>
      <c r="E1113" s="5">
        <v>38</v>
      </c>
      <c r="F1113" s="5" t="s">
        <v>1106</v>
      </c>
      <c r="G1113" s="5" t="s">
        <v>668</v>
      </c>
      <c r="H1113" s="5">
        <v>5</v>
      </c>
      <c r="I1113" s="5">
        <v>251</v>
      </c>
    </row>
    <row r="1114" spans="1:9" ht="12.75">
      <c r="A1114" s="5">
        <v>72850</v>
      </c>
      <c r="B1114" s="5" t="s">
        <v>2088</v>
      </c>
      <c r="C1114" s="5">
        <v>2</v>
      </c>
      <c r="D1114" s="5" t="s">
        <v>10</v>
      </c>
      <c r="E1114" s="5">
        <v>10</v>
      </c>
      <c r="F1114" s="5" t="s">
        <v>1379</v>
      </c>
      <c r="G1114" s="5" t="s">
        <v>182</v>
      </c>
      <c r="H1114" s="5">
        <v>12</v>
      </c>
      <c r="I1114" s="5">
        <v>612</v>
      </c>
    </row>
    <row r="1115" spans="1:9" ht="12.75">
      <c r="A1115" s="5">
        <v>72852</v>
      </c>
      <c r="B1115" s="5" t="s">
        <v>2089</v>
      </c>
      <c r="C1115" s="5">
        <v>2</v>
      </c>
      <c r="D1115" s="5" t="s">
        <v>10</v>
      </c>
      <c r="E1115" s="5">
        <v>23</v>
      </c>
      <c r="F1115" s="5" t="s">
        <v>1082</v>
      </c>
      <c r="G1115" s="5" t="s">
        <v>455</v>
      </c>
      <c r="H1115" s="5">
        <v>7</v>
      </c>
      <c r="I1115" s="5">
        <v>487</v>
      </c>
    </row>
    <row r="1116" spans="1:9" ht="12.75">
      <c r="A1116" s="5">
        <v>72902</v>
      </c>
      <c r="B1116" s="5" t="s">
        <v>1571</v>
      </c>
      <c r="C1116" s="5">
        <v>7</v>
      </c>
      <c r="D1116" s="5" t="s">
        <v>11</v>
      </c>
      <c r="E1116" s="5">
        <v>107</v>
      </c>
      <c r="F1116" s="5" t="s">
        <v>1571</v>
      </c>
      <c r="G1116" s="5" t="s">
        <v>738</v>
      </c>
      <c r="H1116" s="5">
        <v>1</v>
      </c>
      <c r="I1116" s="5">
        <v>143</v>
      </c>
    </row>
    <row r="1117" spans="1:9" ht="12.75">
      <c r="A1117" s="5">
        <v>72920</v>
      </c>
      <c r="B1117" s="5" t="s">
        <v>2090</v>
      </c>
      <c r="C1117" s="5">
        <v>2</v>
      </c>
      <c r="D1117" s="5" t="s">
        <v>10</v>
      </c>
      <c r="E1117" s="5">
        <v>36</v>
      </c>
      <c r="F1117" s="5" t="s">
        <v>1550</v>
      </c>
      <c r="G1117" s="5" t="s">
        <v>376</v>
      </c>
      <c r="H1117" s="5">
        <v>3</v>
      </c>
      <c r="I1117" s="5">
        <v>351</v>
      </c>
    </row>
    <row r="1118" spans="1:9" ht="12.75">
      <c r="A1118" s="5">
        <v>73015</v>
      </c>
      <c r="B1118" s="5" t="s">
        <v>2091</v>
      </c>
      <c r="C1118" s="5">
        <v>2</v>
      </c>
      <c r="D1118" s="5" t="s">
        <v>10</v>
      </c>
      <c r="E1118" s="5">
        <v>191</v>
      </c>
      <c r="F1118" s="5" t="s">
        <v>1042</v>
      </c>
      <c r="G1118" s="5" t="s">
        <v>414</v>
      </c>
      <c r="H1118" s="5">
        <v>1</v>
      </c>
      <c r="I1118" s="5">
        <v>144</v>
      </c>
    </row>
    <row r="1119" spans="1:9" ht="12.75">
      <c r="A1119" s="5">
        <v>73058</v>
      </c>
      <c r="B1119" s="5" t="s">
        <v>2092</v>
      </c>
      <c r="C1119" s="5">
        <v>7</v>
      </c>
      <c r="D1119" s="5" t="s">
        <v>11</v>
      </c>
      <c r="E1119" s="5">
        <v>107</v>
      </c>
      <c r="F1119" s="5" t="s">
        <v>1571</v>
      </c>
      <c r="G1119" s="5" t="s">
        <v>464</v>
      </c>
      <c r="H1119" s="5">
        <v>1</v>
      </c>
      <c r="I1119" s="5">
        <v>143</v>
      </c>
    </row>
    <row r="1120" spans="1:9" ht="12.75">
      <c r="A1120" s="5">
        <v>73081</v>
      </c>
      <c r="B1120" s="5" t="s">
        <v>2093</v>
      </c>
      <c r="C1120" s="5">
        <v>6</v>
      </c>
      <c r="D1120" s="5" t="s">
        <v>523</v>
      </c>
      <c r="E1120" s="5">
        <v>29</v>
      </c>
      <c r="F1120" s="5" t="s">
        <v>1535</v>
      </c>
      <c r="G1120" s="5" t="s">
        <v>464</v>
      </c>
      <c r="H1120" s="5">
        <v>1</v>
      </c>
      <c r="I1120" s="5">
        <v>143</v>
      </c>
    </row>
    <row r="1121" spans="1:9" ht="12.75">
      <c r="A1121" s="5">
        <v>73092</v>
      </c>
      <c r="B1121" s="5" t="s">
        <v>2094</v>
      </c>
      <c r="C1121" s="5">
        <v>6</v>
      </c>
      <c r="D1121" s="5" t="s">
        <v>523</v>
      </c>
      <c r="E1121" s="5">
        <v>29</v>
      </c>
      <c r="F1121" s="5" t="s">
        <v>1535</v>
      </c>
      <c r="G1121" s="5" t="s">
        <v>464</v>
      </c>
      <c r="H1121" s="5">
        <v>1</v>
      </c>
      <c r="I1121" s="5">
        <v>143</v>
      </c>
    </row>
    <row r="1122" spans="1:9" ht="12.75">
      <c r="A1122" s="5">
        <v>73103</v>
      </c>
      <c r="B1122" s="5" t="s">
        <v>2095</v>
      </c>
      <c r="C1122" s="5">
        <v>6</v>
      </c>
      <c r="D1122" s="5" t="s">
        <v>523</v>
      </c>
      <c r="E1122" s="5">
        <v>29</v>
      </c>
      <c r="F1122" s="5" t="s">
        <v>1535</v>
      </c>
      <c r="G1122" s="5" t="s">
        <v>464</v>
      </c>
      <c r="H1122" s="5">
        <v>1</v>
      </c>
      <c r="I1122" s="5">
        <v>143</v>
      </c>
    </row>
    <row r="1123" spans="1:9" ht="12.75">
      <c r="A1123" s="5">
        <v>73132</v>
      </c>
      <c r="B1123" s="5" t="s">
        <v>2096</v>
      </c>
      <c r="C1123" s="5">
        <v>6</v>
      </c>
      <c r="D1123" s="5" t="s">
        <v>523</v>
      </c>
      <c r="E1123" s="5">
        <v>29</v>
      </c>
      <c r="F1123" s="5" t="s">
        <v>1535</v>
      </c>
      <c r="G1123" s="5" t="s">
        <v>464</v>
      </c>
      <c r="H1123" s="5">
        <v>1</v>
      </c>
      <c r="I1123" s="5">
        <v>143</v>
      </c>
    </row>
    <row r="1124" spans="1:9" ht="12.75">
      <c r="A1124" s="5">
        <v>73517</v>
      </c>
      <c r="B1124" s="5" t="s">
        <v>2097</v>
      </c>
      <c r="C1124" s="5">
        <v>2</v>
      </c>
      <c r="D1124" s="5" t="s">
        <v>10</v>
      </c>
      <c r="E1124" s="5">
        <v>191</v>
      </c>
      <c r="F1124" s="5" t="s">
        <v>1042</v>
      </c>
      <c r="G1124" s="5" t="s">
        <v>738</v>
      </c>
      <c r="H1124" s="5">
        <v>1</v>
      </c>
      <c r="I1124" s="5">
        <v>145</v>
      </c>
    </row>
    <row r="1125" spans="1:9" ht="12.75">
      <c r="A1125" s="5">
        <v>73522</v>
      </c>
      <c r="B1125" s="5" t="s">
        <v>2098</v>
      </c>
      <c r="C1125" s="5">
        <v>7</v>
      </c>
      <c r="D1125" s="5" t="s">
        <v>11</v>
      </c>
      <c r="E1125" s="5">
        <v>107</v>
      </c>
      <c r="F1125" s="5" t="s">
        <v>1571</v>
      </c>
      <c r="G1125" s="5" t="s">
        <v>738</v>
      </c>
      <c r="H1125" s="5">
        <v>1</v>
      </c>
      <c r="I1125" s="5">
        <v>143</v>
      </c>
    </row>
    <row r="1126" spans="1:9" ht="12.75">
      <c r="A1126" s="5">
        <v>73537</v>
      </c>
      <c r="B1126" s="5" t="s">
        <v>2099</v>
      </c>
      <c r="C1126" s="5">
        <v>2</v>
      </c>
      <c r="D1126" s="5" t="s">
        <v>10</v>
      </c>
      <c r="E1126" s="5">
        <v>191</v>
      </c>
      <c r="F1126" s="5" t="s">
        <v>1042</v>
      </c>
      <c r="G1126" s="5" t="s">
        <v>738</v>
      </c>
      <c r="H1126" s="5">
        <v>1</v>
      </c>
      <c r="I1126" s="5">
        <v>145</v>
      </c>
    </row>
    <row r="1127" spans="1:9" ht="12.75">
      <c r="A1127" s="5">
        <v>73538</v>
      </c>
      <c r="B1127" s="5" t="s">
        <v>2100</v>
      </c>
      <c r="C1127" s="5">
        <v>6</v>
      </c>
      <c r="D1127" s="5" t="s">
        <v>523</v>
      </c>
      <c r="E1127" s="5">
        <v>36</v>
      </c>
      <c r="F1127" s="5" t="s">
        <v>2100</v>
      </c>
      <c r="G1127" s="5" t="s">
        <v>738</v>
      </c>
      <c r="H1127" s="5">
        <v>1</v>
      </c>
      <c r="I1127" s="5">
        <v>144</v>
      </c>
    </row>
    <row r="1128" spans="1:9" ht="12.75">
      <c r="A1128" s="5">
        <v>73669</v>
      </c>
      <c r="B1128" s="5" t="s">
        <v>2101</v>
      </c>
      <c r="C1128" s="5">
        <v>2</v>
      </c>
      <c r="D1128" s="5" t="s">
        <v>10</v>
      </c>
      <c r="E1128" s="5">
        <v>191</v>
      </c>
      <c r="F1128" s="5" t="s">
        <v>1042</v>
      </c>
      <c r="G1128" s="5" t="s">
        <v>738</v>
      </c>
      <c r="H1128" s="5">
        <v>1</v>
      </c>
      <c r="I1128" s="5">
        <v>145</v>
      </c>
    </row>
    <row r="1129" spans="1:9" ht="12.75">
      <c r="A1129" s="5">
        <v>73675</v>
      </c>
      <c r="B1129" s="5" t="s">
        <v>2102</v>
      </c>
      <c r="C1129" s="5">
        <v>7</v>
      </c>
      <c r="D1129" s="5" t="s">
        <v>11</v>
      </c>
      <c r="E1129" s="5">
        <v>107</v>
      </c>
      <c r="F1129" s="5" t="s">
        <v>1571</v>
      </c>
      <c r="G1129" s="5" t="s">
        <v>738</v>
      </c>
      <c r="H1129" s="5">
        <v>1</v>
      </c>
      <c r="I1129" s="5">
        <v>143</v>
      </c>
    </row>
    <row r="1130" spans="1:9" ht="12.75">
      <c r="A1130" s="5">
        <v>73696</v>
      </c>
      <c r="B1130" s="5" t="s">
        <v>2103</v>
      </c>
      <c r="C1130" s="5">
        <v>7</v>
      </c>
      <c r="D1130" s="5" t="s">
        <v>11</v>
      </c>
      <c r="E1130" s="5">
        <v>107</v>
      </c>
      <c r="F1130" s="5" t="s">
        <v>1571</v>
      </c>
      <c r="G1130" s="5" t="s">
        <v>738</v>
      </c>
      <c r="H1130" s="5">
        <v>1</v>
      </c>
      <c r="I1130" s="5">
        <v>143</v>
      </c>
    </row>
    <row r="1131" spans="1:9" ht="12.75">
      <c r="A1131" s="5">
        <v>73711</v>
      </c>
      <c r="B1131" s="5" t="s">
        <v>2104</v>
      </c>
      <c r="C1131" s="5">
        <v>6</v>
      </c>
      <c r="D1131" s="5" t="s">
        <v>523</v>
      </c>
      <c r="E1131" s="5">
        <v>149</v>
      </c>
      <c r="F1131" s="5" t="s">
        <v>1087</v>
      </c>
      <c r="G1131" s="5" t="s">
        <v>738</v>
      </c>
      <c r="H1131" s="5">
        <v>1</v>
      </c>
      <c r="I1131" s="5">
        <v>144</v>
      </c>
    </row>
    <row r="1132" spans="1:9" ht="12.75">
      <c r="A1132" s="5">
        <v>73717</v>
      </c>
      <c r="B1132" s="5" t="s">
        <v>2105</v>
      </c>
      <c r="C1132" s="5">
        <v>7</v>
      </c>
      <c r="D1132" s="5" t="s">
        <v>11</v>
      </c>
      <c r="E1132" s="5">
        <v>107</v>
      </c>
      <c r="F1132" s="5" t="s">
        <v>1571</v>
      </c>
      <c r="G1132" s="5" t="s">
        <v>125</v>
      </c>
      <c r="H1132" s="5">
        <v>1</v>
      </c>
      <c r="I1132" s="5">
        <v>144</v>
      </c>
    </row>
    <row r="1133" spans="1:9" ht="12.75">
      <c r="A1133" s="5">
        <v>73730</v>
      </c>
      <c r="B1133" s="5" t="s">
        <v>2106</v>
      </c>
      <c r="C1133" s="5">
        <v>7</v>
      </c>
      <c r="D1133" s="5" t="s">
        <v>11</v>
      </c>
      <c r="E1133" s="5">
        <v>107</v>
      </c>
      <c r="F1133" s="5" t="s">
        <v>1571</v>
      </c>
      <c r="G1133" s="5" t="s">
        <v>454</v>
      </c>
      <c r="H1133" s="5">
        <v>1</v>
      </c>
      <c r="I1133" s="5">
        <v>141</v>
      </c>
    </row>
    <row r="1134" spans="1:9" ht="12.75">
      <c r="A1134" s="5">
        <v>73731</v>
      </c>
      <c r="B1134" s="5" t="s">
        <v>2107</v>
      </c>
      <c r="C1134" s="5">
        <v>2</v>
      </c>
      <c r="D1134" s="5" t="s">
        <v>10</v>
      </c>
      <c r="E1134" s="5">
        <v>151</v>
      </c>
      <c r="F1134" s="5" t="s">
        <v>1042</v>
      </c>
      <c r="G1134" s="5" t="s">
        <v>454</v>
      </c>
      <c r="H1134" s="5">
        <v>1</v>
      </c>
      <c r="I1134" s="5">
        <v>141</v>
      </c>
    </row>
    <row r="1135" spans="1:9" ht="12.75">
      <c r="A1135" s="5">
        <v>73764</v>
      </c>
      <c r="B1135" s="5" t="s">
        <v>2108</v>
      </c>
      <c r="C1135" s="5">
        <v>7</v>
      </c>
      <c r="D1135" s="5" t="s">
        <v>11</v>
      </c>
      <c r="E1135" s="5">
        <v>107</v>
      </c>
      <c r="F1135" s="5" t="s">
        <v>1571</v>
      </c>
      <c r="G1135" s="5" t="s">
        <v>738</v>
      </c>
      <c r="H1135" s="5">
        <v>1</v>
      </c>
      <c r="I1135" s="5">
        <v>143</v>
      </c>
    </row>
    <row r="1136" spans="1:9" ht="12.75">
      <c r="A1136" s="5">
        <v>73767</v>
      </c>
      <c r="B1136" s="5" t="s">
        <v>2109</v>
      </c>
      <c r="C1136" s="5">
        <v>2</v>
      </c>
      <c r="D1136" s="5" t="s">
        <v>10</v>
      </c>
      <c r="E1136" s="5">
        <v>191</v>
      </c>
      <c r="F1136" s="5" t="s">
        <v>1042</v>
      </c>
      <c r="G1136" s="5" t="s">
        <v>738</v>
      </c>
      <c r="H1136" s="5">
        <v>1</v>
      </c>
      <c r="I1136" s="5">
        <v>145</v>
      </c>
    </row>
    <row r="1137" spans="1:9" ht="12.75">
      <c r="A1137" s="5">
        <v>73777</v>
      </c>
      <c r="B1137" s="5" t="s">
        <v>2110</v>
      </c>
      <c r="C1137" s="5">
        <v>2</v>
      </c>
      <c r="D1137" s="5" t="s">
        <v>10</v>
      </c>
      <c r="E1137" s="5">
        <v>191</v>
      </c>
      <c r="F1137" s="5" t="s">
        <v>1042</v>
      </c>
      <c r="G1137" s="5" t="s">
        <v>738</v>
      </c>
      <c r="H1137" s="5">
        <v>1</v>
      </c>
      <c r="I1137" s="5">
        <v>143</v>
      </c>
    </row>
    <row r="1138" spans="1:9" ht="12.75">
      <c r="A1138" s="5">
        <v>73799</v>
      </c>
      <c r="B1138" s="5" t="s">
        <v>2111</v>
      </c>
      <c r="C1138" s="5">
        <v>2</v>
      </c>
      <c r="D1138" s="5" t="s">
        <v>10</v>
      </c>
      <c r="E1138" s="5">
        <v>191</v>
      </c>
      <c r="F1138" s="5" t="s">
        <v>1042</v>
      </c>
      <c r="G1138" s="5" t="s">
        <v>738</v>
      </c>
      <c r="H1138" s="5">
        <v>1</v>
      </c>
      <c r="I1138" s="5">
        <v>145</v>
      </c>
    </row>
    <row r="1139" spans="1:9" ht="12.75">
      <c r="A1139" s="5">
        <v>73800</v>
      </c>
      <c r="B1139" s="5" t="s">
        <v>2112</v>
      </c>
      <c r="C1139" s="5">
        <v>2</v>
      </c>
      <c r="D1139" s="5" t="s">
        <v>10</v>
      </c>
      <c r="E1139" s="5">
        <v>191</v>
      </c>
      <c r="F1139" s="5" t="s">
        <v>1042</v>
      </c>
      <c r="G1139" s="5" t="s">
        <v>738</v>
      </c>
      <c r="H1139" s="5">
        <v>1</v>
      </c>
      <c r="I1139" s="5">
        <v>143</v>
      </c>
    </row>
    <row r="1140" spans="1:9" ht="12.75">
      <c r="A1140" s="5">
        <v>73806</v>
      </c>
      <c r="B1140" s="5" t="s">
        <v>2113</v>
      </c>
      <c r="C1140" s="5">
        <v>7</v>
      </c>
      <c r="D1140" s="5" t="s">
        <v>11</v>
      </c>
      <c r="E1140" s="5">
        <v>107</v>
      </c>
      <c r="F1140" s="5" t="s">
        <v>1571</v>
      </c>
      <c r="G1140" s="5" t="s">
        <v>738</v>
      </c>
      <c r="H1140" s="5">
        <v>1</v>
      </c>
      <c r="I1140" s="5">
        <v>143</v>
      </c>
    </row>
    <row r="1141" spans="1:9" ht="12.75">
      <c r="A1141" s="5">
        <v>73837</v>
      </c>
      <c r="B1141" s="5" t="s">
        <v>2114</v>
      </c>
      <c r="C1141" s="5">
        <v>7</v>
      </c>
      <c r="D1141" s="5" t="s">
        <v>11</v>
      </c>
      <c r="E1141" s="5">
        <v>107</v>
      </c>
      <c r="F1141" s="5" t="s">
        <v>1571</v>
      </c>
      <c r="G1141" s="5" t="s">
        <v>738</v>
      </c>
      <c r="H1141" s="5">
        <v>1</v>
      </c>
      <c r="I1141" s="5">
        <v>143</v>
      </c>
    </row>
    <row r="1142" spans="1:9" ht="12.75">
      <c r="A1142" s="5">
        <v>73899</v>
      </c>
      <c r="B1142" s="5" t="s">
        <v>2115</v>
      </c>
      <c r="C1142" s="5">
        <v>7</v>
      </c>
      <c r="D1142" s="5" t="s">
        <v>11</v>
      </c>
      <c r="E1142" s="5">
        <v>107</v>
      </c>
      <c r="F1142" s="5" t="s">
        <v>1571</v>
      </c>
      <c r="G1142" s="5" t="s">
        <v>0</v>
      </c>
      <c r="H1142" s="5">
        <v>1</v>
      </c>
      <c r="I1142" s="5">
        <v>142</v>
      </c>
    </row>
    <row r="1143" spans="1:9" ht="12.75">
      <c r="A1143" s="5">
        <v>73918</v>
      </c>
      <c r="B1143" s="5" t="s">
        <v>2116</v>
      </c>
      <c r="C1143" s="5">
        <v>6</v>
      </c>
      <c r="D1143" s="5" t="s">
        <v>523</v>
      </c>
      <c r="E1143" s="5">
        <v>35</v>
      </c>
      <c r="F1143" s="5" t="s">
        <v>2116</v>
      </c>
      <c r="G1143" s="5" t="s">
        <v>0</v>
      </c>
      <c r="H1143" s="5">
        <v>1</v>
      </c>
      <c r="I1143" s="5">
        <v>141</v>
      </c>
    </row>
    <row r="1144" spans="1:9" ht="12.75">
      <c r="A1144" s="5">
        <v>73962</v>
      </c>
      <c r="B1144" s="5" t="s">
        <v>2117</v>
      </c>
      <c r="C1144" s="5">
        <v>7</v>
      </c>
      <c r="D1144" s="5" t="s">
        <v>11</v>
      </c>
      <c r="E1144" s="5">
        <v>107</v>
      </c>
      <c r="F1144" s="5" t="s">
        <v>1571</v>
      </c>
      <c r="G1144" s="5" t="s">
        <v>453</v>
      </c>
      <c r="H1144" s="5">
        <v>1</v>
      </c>
      <c r="I1144" s="5">
        <v>142</v>
      </c>
    </row>
    <row r="1145" spans="1:9" ht="12.75">
      <c r="A1145" s="5">
        <v>73982</v>
      </c>
      <c r="B1145" s="5" t="s">
        <v>2118</v>
      </c>
      <c r="C1145" s="5">
        <v>6</v>
      </c>
      <c r="D1145" s="5" t="s">
        <v>523</v>
      </c>
      <c r="E1145" s="5">
        <v>39</v>
      </c>
      <c r="F1145" s="5" t="s">
        <v>2118</v>
      </c>
      <c r="G1145" s="5" t="s">
        <v>453</v>
      </c>
      <c r="H1145" s="5">
        <v>1</v>
      </c>
      <c r="I1145" s="5">
        <v>142</v>
      </c>
    </row>
    <row r="1146" spans="1:9" ht="12.75">
      <c r="A1146" s="5">
        <v>74018</v>
      </c>
      <c r="B1146" s="5" t="s">
        <v>2119</v>
      </c>
      <c r="C1146" s="5">
        <v>2</v>
      </c>
      <c r="D1146" s="5" t="s">
        <v>10</v>
      </c>
      <c r="E1146" s="5">
        <v>191</v>
      </c>
      <c r="F1146" s="5" t="s">
        <v>1042</v>
      </c>
      <c r="G1146" s="5" t="s">
        <v>205</v>
      </c>
      <c r="H1146" s="5">
        <v>1</v>
      </c>
      <c r="I1146" s="5">
        <v>141</v>
      </c>
    </row>
    <row r="1147" spans="1:9" ht="12.75">
      <c r="A1147" s="5">
        <v>74025</v>
      </c>
      <c r="B1147" s="5" t="s">
        <v>2120</v>
      </c>
      <c r="C1147" s="5">
        <v>7</v>
      </c>
      <c r="D1147" s="5" t="s">
        <v>11</v>
      </c>
      <c r="E1147" s="5">
        <v>107</v>
      </c>
      <c r="F1147" s="5" t="s">
        <v>1571</v>
      </c>
      <c r="G1147" s="5" t="s">
        <v>738</v>
      </c>
      <c r="H1147" s="5">
        <v>1</v>
      </c>
      <c r="I1147" s="5">
        <v>143</v>
      </c>
    </row>
    <row r="1148" spans="1:9" ht="12.75">
      <c r="A1148" s="5">
        <v>75849</v>
      </c>
      <c r="B1148" s="5" t="s">
        <v>2121</v>
      </c>
      <c r="C1148" s="5">
        <v>7</v>
      </c>
      <c r="D1148" s="5" t="s">
        <v>11</v>
      </c>
      <c r="E1148" s="5">
        <v>1</v>
      </c>
      <c r="F1148" s="5" t="s">
        <v>662</v>
      </c>
      <c r="G1148" s="5" t="s">
        <v>738</v>
      </c>
      <c r="H1148" s="5">
        <v>1</v>
      </c>
      <c r="I1148" s="5">
        <v>143</v>
      </c>
    </row>
    <row r="1149" spans="1:9" ht="12.75">
      <c r="A1149" s="5">
        <v>77608</v>
      </c>
      <c r="B1149" s="5" t="s">
        <v>2122</v>
      </c>
      <c r="C1149" s="5">
        <v>1</v>
      </c>
      <c r="D1149" s="5" t="s">
        <v>12</v>
      </c>
      <c r="E1149" s="5">
        <v>13</v>
      </c>
      <c r="F1149" s="5" t="s">
        <v>1770</v>
      </c>
      <c r="G1149" s="5" t="s">
        <v>738</v>
      </c>
      <c r="H1149" s="5">
        <v>1</v>
      </c>
      <c r="I1149" s="5">
        <v>145</v>
      </c>
    </row>
    <row r="1150" spans="1:9" ht="12.75">
      <c r="A1150" s="5">
        <v>77663</v>
      </c>
      <c r="B1150" s="5" t="s">
        <v>2123</v>
      </c>
      <c r="C1150" s="5">
        <v>2</v>
      </c>
      <c r="D1150" s="5" t="s">
        <v>10</v>
      </c>
      <c r="E1150" s="5">
        <v>191</v>
      </c>
      <c r="F1150" s="5" t="s">
        <v>1042</v>
      </c>
      <c r="G1150" s="5" t="s">
        <v>738</v>
      </c>
      <c r="H1150" s="5">
        <v>1</v>
      </c>
      <c r="I1150" s="5">
        <v>145</v>
      </c>
    </row>
    <row r="1151" spans="1:9" ht="12.75">
      <c r="A1151" s="5">
        <v>80527</v>
      </c>
      <c r="B1151" s="5" t="s">
        <v>2124</v>
      </c>
      <c r="C1151" s="5">
        <v>2</v>
      </c>
      <c r="D1151" s="5" t="s">
        <v>10</v>
      </c>
      <c r="E1151" s="5">
        <v>191</v>
      </c>
      <c r="F1151" s="5" t="s">
        <v>1042</v>
      </c>
      <c r="G1151" s="5" t="s">
        <v>738</v>
      </c>
      <c r="H1151" s="5">
        <v>1</v>
      </c>
      <c r="I1151" s="5">
        <v>145</v>
      </c>
    </row>
    <row r="1152" spans="1:9" ht="12.75">
      <c r="A1152" s="5">
        <v>80691</v>
      </c>
      <c r="B1152" s="5" t="s">
        <v>2125</v>
      </c>
      <c r="C1152" s="5">
        <v>2</v>
      </c>
      <c r="D1152" s="5" t="s">
        <v>10</v>
      </c>
      <c r="E1152" s="5">
        <v>26</v>
      </c>
      <c r="F1152" s="5" t="s">
        <v>1099</v>
      </c>
      <c r="G1152" s="5" t="s">
        <v>472</v>
      </c>
      <c r="H1152" s="5">
        <v>9</v>
      </c>
      <c r="I1152" s="5">
        <v>647</v>
      </c>
    </row>
    <row r="1153" spans="1:9" ht="12.75">
      <c r="A1153" s="5">
        <v>80695</v>
      </c>
      <c r="B1153" s="5" t="s">
        <v>2126</v>
      </c>
      <c r="C1153" s="5">
        <v>2</v>
      </c>
      <c r="D1153" s="5" t="s">
        <v>10</v>
      </c>
      <c r="E1153" s="5">
        <v>38</v>
      </c>
      <c r="F1153" s="5" t="s">
        <v>1106</v>
      </c>
      <c r="G1153" s="5" t="s">
        <v>462</v>
      </c>
      <c r="H1153" s="5">
        <v>5</v>
      </c>
      <c r="I1153" s="5">
        <v>371</v>
      </c>
    </row>
    <row r="1154" spans="1:9" ht="12.75">
      <c r="A1154" s="5">
        <v>81026</v>
      </c>
      <c r="B1154" s="5" t="s">
        <v>2127</v>
      </c>
      <c r="C1154" s="5">
        <v>7</v>
      </c>
      <c r="D1154" s="5" t="s">
        <v>11</v>
      </c>
      <c r="E1154" s="5">
        <v>107</v>
      </c>
      <c r="F1154" s="5" t="s">
        <v>1571</v>
      </c>
      <c r="G1154" s="5" t="s">
        <v>25</v>
      </c>
      <c r="H1154" s="5">
        <v>11</v>
      </c>
      <c r="I1154" s="5">
        <v>563</v>
      </c>
    </row>
    <row r="1155" spans="1:9" ht="12.75">
      <c r="A1155" s="5">
        <v>81350</v>
      </c>
      <c r="B1155" s="5" t="s">
        <v>2128</v>
      </c>
      <c r="C1155" s="5">
        <v>2</v>
      </c>
      <c r="D1155" s="5" t="s">
        <v>10</v>
      </c>
      <c r="E1155" s="5">
        <v>191</v>
      </c>
      <c r="F1155" s="5" t="s">
        <v>1042</v>
      </c>
      <c r="G1155" s="5" t="s">
        <v>738</v>
      </c>
      <c r="H1155" s="5">
        <v>1</v>
      </c>
      <c r="I1155" s="5">
        <v>145</v>
      </c>
    </row>
    <row r="1156" spans="1:9" ht="12.75">
      <c r="A1156" s="5">
        <v>81606</v>
      </c>
      <c r="B1156" s="5" t="s">
        <v>2129</v>
      </c>
      <c r="C1156" s="5">
        <v>1</v>
      </c>
      <c r="D1156" s="5" t="s">
        <v>12</v>
      </c>
      <c r="E1156" s="5">
        <v>1</v>
      </c>
      <c r="F1156" s="5" t="s">
        <v>1135</v>
      </c>
      <c r="G1156" s="5" t="s">
        <v>738</v>
      </c>
      <c r="H1156" s="5">
        <v>1</v>
      </c>
      <c r="I1156" s="5">
        <v>145</v>
      </c>
    </row>
    <row r="1157" spans="1:9" ht="12.75">
      <c r="A1157" s="5">
        <v>81706</v>
      </c>
      <c r="B1157" s="5" t="s">
        <v>2130</v>
      </c>
      <c r="C1157" s="5">
        <v>6</v>
      </c>
      <c r="D1157" s="5" t="s">
        <v>523</v>
      </c>
      <c r="E1157" s="5">
        <v>7</v>
      </c>
      <c r="F1157" s="5" t="s">
        <v>67</v>
      </c>
      <c r="G1157" s="5" t="s">
        <v>2</v>
      </c>
      <c r="H1157" s="5">
        <v>8</v>
      </c>
      <c r="I1157" s="5">
        <v>209</v>
      </c>
    </row>
    <row r="1158" spans="1:9" ht="12.75">
      <c r="A1158" s="5">
        <v>82191</v>
      </c>
      <c r="B1158" s="5" t="s">
        <v>2131</v>
      </c>
      <c r="C1158" s="5">
        <v>6</v>
      </c>
      <c r="D1158" s="5" t="s">
        <v>523</v>
      </c>
      <c r="E1158" s="5">
        <v>149</v>
      </c>
      <c r="F1158" s="5" t="s">
        <v>1087</v>
      </c>
      <c r="G1158" s="5" t="s">
        <v>738</v>
      </c>
      <c r="H1158" s="5">
        <v>1</v>
      </c>
      <c r="I1158" s="5">
        <v>142</v>
      </c>
    </row>
    <row r="1159" spans="1:9" ht="12.75">
      <c r="A1159" s="5">
        <v>83312</v>
      </c>
      <c r="B1159" s="5" t="s">
        <v>2132</v>
      </c>
      <c r="C1159" s="5">
        <v>7</v>
      </c>
      <c r="D1159" s="5" t="s">
        <v>11</v>
      </c>
      <c r="E1159" s="5">
        <v>107</v>
      </c>
      <c r="F1159" s="5" t="s">
        <v>1571</v>
      </c>
      <c r="G1159" s="5" t="s">
        <v>9</v>
      </c>
      <c r="H1159" s="5">
        <v>4</v>
      </c>
      <c r="I1159" s="5">
        <v>688</v>
      </c>
    </row>
    <row r="1160" spans="1:9" ht="12.75">
      <c r="A1160" s="5">
        <v>83975</v>
      </c>
      <c r="B1160" s="5" t="s">
        <v>2133</v>
      </c>
      <c r="C1160" s="5">
        <v>6</v>
      </c>
      <c r="D1160" s="5" t="s">
        <v>523</v>
      </c>
      <c r="E1160" s="5">
        <v>18</v>
      </c>
      <c r="F1160" s="5" t="s">
        <v>2133</v>
      </c>
      <c r="G1160" s="5" t="s">
        <v>738</v>
      </c>
      <c r="H1160" s="5">
        <v>1</v>
      </c>
      <c r="I1160" s="5">
        <v>141</v>
      </c>
    </row>
    <row r="1161" spans="1:9" ht="12.75">
      <c r="A1161" s="5">
        <v>84091</v>
      </c>
      <c r="B1161" s="5" t="s">
        <v>2134</v>
      </c>
      <c r="C1161" s="5">
        <v>6</v>
      </c>
      <c r="D1161" s="5" t="s">
        <v>523</v>
      </c>
      <c r="E1161" s="5">
        <v>19</v>
      </c>
      <c r="F1161" s="5" t="s">
        <v>2134</v>
      </c>
      <c r="G1161" s="5" t="s">
        <v>738</v>
      </c>
      <c r="H1161" s="5">
        <v>1</v>
      </c>
      <c r="I1161" s="5">
        <v>141</v>
      </c>
    </row>
    <row r="1162" spans="1:9" ht="12.75">
      <c r="A1162" s="5">
        <v>84212</v>
      </c>
      <c r="B1162" s="5" t="s">
        <v>2135</v>
      </c>
      <c r="C1162" s="5">
        <v>6</v>
      </c>
      <c r="D1162" s="5" t="s">
        <v>523</v>
      </c>
      <c r="E1162" s="5">
        <v>20</v>
      </c>
      <c r="F1162" s="5" t="s">
        <v>2135</v>
      </c>
      <c r="G1162" s="5" t="s">
        <v>738</v>
      </c>
      <c r="H1162" s="5">
        <v>1</v>
      </c>
      <c r="I1162" s="5">
        <v>143</v>
      </c>
    </row>
    <row r="1163" spans="1:9" ht="12.75">
      <c r="A1163" s="5">
        <v>84329</v>
      </c>
      <c r="B1163" s="5" t="s">
        <v>421</v>
      </c>
      <c r="C1163" s="5">
        <v>6</v>
      </c>
      <c r="D1163" s="5" t="s">
        <v>523</v>
      </c>
      <c r="E1163" s="5">
        <v>21</v>
      </c>
      <c r="F1163" s="5" t="s">
        <v>421</v>
      </c>
      <c r="G1163" s="5" t="s">
        <v>738</v>
      </c>
      <c r="H1163" s="5">
        <v>1</v>
      </c>
      <c r="I1163" s="5">
        <v>142</v>
      </c>
    </row>
    <row r="1164" spans="1:9" ht="12.75">
      <c r="A1164" s="5">
        <v>84464</v>
      </c>
      <c r="B1164" s="5" t="s">
        <v>2136</v>
      </c>
      <c r="C1164" s="5">
        <v>6</v>
      </c>
      <c r="D1164" s="5" t="s">
        <v>523</v>
      </c>
      <c r="E1164" s="5">
        <v>22</v>
      </c>
      <c r="F1164" s="5" t="s">
        <v>2136</v>
      </c>
      <c r="G1164" s="5" t="s">
        <v>738</v>
      </c>
      <c r="H1164" s="5">
        <v>1</v>
      </c>
      <c r="I1164" s="5">
        <v>145</v>
      </c>
    </row>
    <row r="1165" spans="1:9" ht="12.75">
      <c r="A1165" s="5">
        <v>84606</v>
      </c>
      <c r="B1165" s="5" t="s">
        <v>2137</v>
      </c>
      <c r="C1165" s="5">
        <v>6</v>
      </c>
      <c r="D1165" s="5" t="s">
        <v>523</v>
      </c>
      <c r="E1165" s="5">
        <v>23</v>
      </c>
      <c r="F1165" s="5" t="s">
        <v>2137</v>
      </c>
      <c r="G1165" s="5" t="s">
        <v>738</v>
      </c>
      <c r="H1165" s="5">
        <v>1</v>
      </c>
      <c r="I1165" s="5">
        <v>145</v>
      </c>
    </row>
    <row r="1166" spans="1:9" ht="12.75">
      <c r="A1166" s="5">
        <v>85343</v>
      </c>
      <c r="B1166" s="5" t="s">
        <v>2138</v>
      </c>
      <c r="C1166" s="5">
        <v>2</v>
      </c>
      <c r="D1166" s="5" t="s">
        <v>10</v>
      </c>
      <c r="E1166" s="5">
        <v>191</v>
      </c>
      <c r="F1166" s="5" t="s">
        <v>1042</v>
      </c>
      <c r="G1166" s="5" t="s">
        <v>738</v>
      </c>
      <c r="H1166" s="5">
        <v>1</v>
      </c>
      <c r="I1166" s="5">
        <v>145</v>
      </c>
    </row>
    <row r="1167" spans="1:9" ht="12.75">
      <c r="A1167" s="5">
        <v>85350</v>
      </c>
      <c r="B1167" s="5" t="s">
        <v>2139</v>
      </c>
      <c r="C1167" s="5">
        <v>2</v>
      </c>
      <c r="D1167" s="5" t="s">
        <v>10</v>
      </c>
      <c r="E1167" s="5">
        <v>4</v>
      </c>
      <c r="F1167" s="5" t="s">
        <v>1437</v>
      </c>
      <c r="G1167" s="5" t="s">
        <v>466</v>
      </c>
      <c r="H1167" s="5">
        <v>10</v>
      </c>
      <c r="I1167" s="5">
        <v>177</v>
      </c>
    </row>
    <row r="1168" spans="1:9" ht="12.75">
      <c r="A1168" s="5">
        <v>85357</v>
      </c>
      <c r="B1168" s="5" t="s">
        <v>2140</v>
      </c>
      <c r="C1168" s="5">
        <v>2</v>
      </c>
      <c r="D1168" s="5" t="s">
        <v>10</v>
      </c>
      <c r="E1168" s="5">
        <v>22</v>
      </c>
      <c r="F1168" s="5" t="s">
        <v>1068</v>
      </c>
      <c r="G1168" s="5" t="s">
        <v>4</v>
      </c>
      <c r="H1168" s="5">
        <v>14</v>
      </c>
      <c r="I1168" s="5">
        <v>181</v>
      </c>
    </row>
    <row r="1169" spans="1:9" ht="12.75">
      <c r="A1169" s="5">
        <v>85371</v>
      </c>
      <c r="B1169" s="5" t="s">
        <v>2141</v>
      </c>
      <c r="C1169" s="5">
        <v>2</v>
      </c>
      <c r="D1169" s="5" t="s">
        <v>10</v>
      </c>
      <c r="E1169" s="5">
        <v>6</v>
      </c>
      <c r="F1169" s="5" t="s">
        <v>1065</v>
      </c>
      <c r="G1169" s="5" t="s">
        <v>461</v>
      </c>
      <c r="H1169" s="5">
        <v>5</v>
      </c>
      <c r="I1169" s="5">
        <v>194</v>
      </c>
    </row>
    <row r="1170" spans="1:9" ht="12.75">
      <c r="A1170" s="5">
        <v>85378</v>
      </c>
      <c r="B1170" s="5" t="s">
        <v>2142</v>
      </c>
      <c r="C1170" s="5">
        <v>2</v>
      </c>
      <c r="D1170" s="5" t="s">
        <v>10</v>
      </c>
      <c r="E1170" s="5">
        <v>23</v>
      </c>
      <c r="F1170" s="5" t="s">
        <v>1082</v>
      </c>
      <c r="G1170" s="5" t="s">
        <v>424</v>
      </c>
      <c r="H1170" s="5">
        <v>7</v>
      </c>
      <c r="I1170" s="5">
        <v>204</v>
      </c>
    </row>
    <row r="1171" spans="1:9" ht="12.75">
      <c r="A1171" s="5">
        <v>85385</v>
      </c>
      <c r="B1171" s="5" t="s">
        <v>2143</v>
      </c>
      <c r="C1171" s="5">
        <v>2</v>
      </c>
      <c r="D1171" s="5" t="s">
        <v>10</v>
      </c>
      <c r="E1171" s="5">
        <v>6</v>
      </c>
      <c r="F1171" s="5" t="s">
        <v>1065</v>
      </c>
      <c r="G1171" s="5" t="s">
        <v>2</v>
      </c>
      <c r="H1171" s="5">
        <v>8</v>
      </c>
      <c r="I1171" s="5">
        <v>209</v>
      </c>
    </row>
    <row r="1172" spans="1:9" ht="12.75">
      <c r="A1172" s="5">
        <v>85392</v>
      </c>
      <c r="B1172" s="5" t="s">
        <v>2144</v>
      </c>
      <c r="C1172" s="5">
        <v>6</v>
      </c>
      <c r="D1172" s="5" t="s">
        <v>523</v>
      </c>
      <c r="E1172" s="5">
        <v>149</v>
      </c>
      <c r="F1172" s="5" t="s">
        <v>1087</v>
      </c>
      <c r="G1172" s="5" t="s">
        <v>738</v>
      </c>
      <c r="H1172" s="5">
        <v>1</v>
      </c>
      <c r="I1172" s="5">
        <v>142</v>
      </c>
    </row>
    <row r="1173" spans="1:9" ht="12.75">
      <c r="A1173" s="5">
        <v>85399</v>
      </c>
      <c r="B1173" s="5" t="s">
        <v>2145</v>
      </c>
      <c r="C1173" s="5">
        <v>2</v>
      </c>
      <c r="D1173" s="5" t="s">
        <v>10</v>
      </c>
      <c r="E1173" s="5">
        <v>4</v>
      </c>
      <c r="F1173" s="5" t="s">
        <v>1437</v>
      </c>
      <c r="G1173" s="5" t="s">
        <v>619</v>
      </c>
      <c r="H1173" s="5">
        <v>10</v>
      </c>
      <c r="I1173" s="5">
        <v>214</v>
      </c>
    </row>
    <row r="1174" spans="1:9" ht="12.75">
      <c r="A1174" s="5">
        <v>85413</v>
      </c>
      <c r="B1174" s="5" t="s">
        <v>2146</v>
      </c>
      <c r="C1174" s="5">
        <v>2</v>
      </c>
      <c r="D1174" s="5" t="s">
        <v>10</v>
      </c>
      <c r="E1174" s="5">
        <v>6</v>
      </c>
      <c r="F1174" s="5" t="s">
        <v>1065</v>
      </c>
      <c r="G1174" s="5" t="s">
        <v>467</v>
      </c>
      <c r="H1174" s="5">
        <v>5</v>
      </c>
      <c r="I1174" s="5">
        <v>224</v>
      </c>
    </row>
    <row r="1175" spans="1:9" ht="12.75">
      <c r="A1175" s="5">
        <v>85420</v>
      </c>
      <c r="B1175" s="5" t="s">
        <v>2147</v>
      </c>
      <c r="C1175" s="5">
        <v>2</v>
      </c>
      <c r="D1175" s="5" t="s">
        <v>10</v>
      </c>
      <c r="E1175" s="5">
        <v>26</v>
      </c>
      <c r="F1175" s="5" t="s">
        <v>1099</v>
      </c>
      <c r="G1175" s="5" t="s">
        <v>609</v>
      </c>
      <c r="H1175" s="5">
        <v>9</v>
      </c>
      <c r="I1175" s="5">
        <v>260</v>
      </c>
    </row>
    <row r="1176" spans="1:9" ht="12.75">
      <c r="A1176" s="5">
        <v>85427</v>
      </c>
      <c r="B1176" s="5" t="s">
        <v>2148</v>
      </c>
      <c r="C1176" s="5">
        <v>2</v>
      </c>
      <c r="D1176" s="5" t="s">
        <v>10</v>
      </c>
      <c r="E1176" s="5">
        <v>30</v>
      </c>
      <c r="F1176" s="5" t="s">
        <v>1072</v>
      </c>
      <c r="G1176" s="5" t="s">
        <v>468</v>
      </c>
      <c r="H1176" s="5">
        <v>6</v>
      </c>
      <c r="I1176" s="5">
        <v>603</v>
      </c>
    </row>
    <row r="1177" spans="1:9" ht="12.75">
      <c r="A1177" s="5">
        <v>85441</v>
      </c>
      <c r="B1177" s="5" t="s">
        <v>2149</v>
      </c>
      <c r="C1177" s="5">
        <v>6</v>
      </c>
      <c r="D1177" s="5" t="s">
        <v>523</v>
      </c>
      <c r="E1177" s="5">
        <v>32</v>
      </c>
      <c r="F1177" s="5" t="s">
        <v>1133</v>
      </c>
      <c r="G1177" s="5" t="s">
        <v>738</v>
      </c>
      <c r="H1177" s="5">
        <v>1</v>
      </c>
      <c r="I1177" s="5">
        <v>145</v>
      </c>
    </row>
    <row r="1178" spans="1:9" ht="12.75">
      <c r="A1178" s="5">
        <v>85448</v>
      </c>
      <c r="B1178" s="5" t="s">
        <v>2150</v>
      </c>
      <c r="C1178" s="5">
        <v>2</v>
      </c>
      <c r="D1178" s="5" t="s">
        <v>10</v>
      </c>
      <c r="E1178" s="5">
        <v>24</v>
      </c>
      <c r="F1178" s="5" t="s">
        <v>1097</v>
      </c>
      <c r="G1178" s="5" t="s">
        <v>473</v>
      </c>
      <c r="H1178" s="5">
        <v>7</v>
      </c>
      <c r="I1178" s="5">
        <v>310</v>
      </c>
    </row>
    <row r="1179" spans="1:9" ht="12.75">
      <c r="A1179" s="5">
        <v>85462</v>
      </c>
      <c r="B1179" s="5" t="s">
        <v>2151</v>
      </c>
      <c r="C1179" s="5">
        <v>2</v>
      </c>
      <c r="D1179" s="5" t="s">
        <v>10</v>
      </c>
      <c r="E1179" s="5">
        <v>191</v>
      </c>
      <c r="F1179" s="5" t="s">
        <v>1042</v>
      </c>
      <c r="G1179" s="5" t="s">
        <v>0</v>
      </c>
      <c r="H1179" s="5">
        <v>1</v>
      </c>
      <c r="I1179" s="5">
        <v>141</v>
      </c>
    </row>
    <row r="1180" spans="1:9" ht="12.75">
      <c r="A1180" s="5">
        <v>85469</v>
      </c>
      <c r="B1180" s="5" t="s">
        <v>2152</v>
      </c>
      <c r="C1180" s="5">
        <v>2</v>
      </c>
      <c r="D1180" s="5" t="s">
        <v>10</v>
      </c>
      <c r="E1180" s="5">
        <v>38</v>
      </c>
      <c r="F1180" s="5" t="s">
        <v>1106</v>
      </c>
      <c r="G1180" s="5" t="s">
        <v>462</v>
      </c>
      <c r="H1180" s="5">
        <v>5</v>
      </c>
      <c r="I1180" s="5">
        <v>371</v>
      </c>
    </row>
    <row r="1181" spans="1:9" ht="12.75">
      <c r="A1181" s="5">
        <v>85476</v>
      </c>
      <c r="B1181" s="5" t="s">
        <v>2153</v>
      </c>
      <c r="C1181" s="5">
        <v>2</v>
      </c>
      <c r="D1181" s="5" t="s">
        <v>10</v>
      </c>
      <c r="E1181" s="5">
        <v>38</v>
      </c>
      <c r="F1181" s="5" t="s">
        <v>1106</v>
      </c>
      <c r="G1181" s="5" t="s">
        <v>475</v>
      </c>
      <c r="H1181" s="5">
        <v>5</v>
      </c>
      <c r="I1181" s="5">
        <v>372</v>
      </c>
    </row>
    <row r="1182" spans="1:9" ht="12.75">
      <c r="A1182" s="5">
        <v>85483</v>
      </c>
      <c r="B1182" s="5" t="s">
        <v>2154</v>
      </c>
      <c r="C1182" s="5">
        <v>2</v>
      </c>
      <c r="D1182" s="5" t="s">
        <v>10</v>
      </c>
      <c r="E1182" s="5">
        <v>22</v>
      </c>
      <c r="F1182" s="5" t="s">
        <v>1068</v>
      </c>
      <c r="G1182" s="5" t="s">
        <v>549</v>
      </c>
      <c r="H1182" s="5">
        <v>14</v>
      </c>
      <c r="I1182" s="5">
        <v>375</v>
      </c>
    </row>
    <row r="1183" spans="1:9" ht="12.75">
      <c r="A1183" s="5">
        <v>85490</v>
      </c>
      <c r="B1183" s="5" t="s">
        <v>2155</v>
      </c>
      <c r="C1183" s="5">
        <v>2</v>
      </c>
      <c r="D1183" s="5" t="s">
        <v>10</v>
      </c>
      <c r="E1183" s="5">
        <v>38</v>
      </c>
      <c r="F1183" s="5" t="s">
        <v>1106</v>
      </c>
      <c r="G1183" s="5" t="s">
        <v>227</v>
      </c>
      <c r="H1183" s="5">
        <v>5</v>
      </c>
      <c r="I1183" s="5">
        <v>387</v>
      </c>
    </row>
    <row r="1184" spans="1:9" ht="12.75">
      <c r="A1184" s="5">
        <v>85497</v>
      </c>
      <c r="B1184" s="5" t="s">
        <v>2156</v>
      </c>
      <c r="C1184" s="5">
        <v>2</v>
      </c>
      <c r="D1184" s="5" t="s">
        <v>10</v>
      </c>
      <c r="E1184" s="5">
        <v>24</v>
      </c>
      <c r="F1184" s="5" t="s">
        <v>1097</v>
      </c>
      <c r="G1184" s="5" t="s">
        <v>536</v>
      </c>
      <c r="H1184" s="5">
        <v>7</v>
      </c>
      <c r="I1184" s="5">
        <v>389</v>
      </c>
    </row>
    <row r="1185" spans="1:9" ht="12.75">
      <c r="A1185" s="5">
        <v>85504</v>
      </c>
      <c r="B1185" s="5" t="s">
        <v>2157</v>
      </c>
      <c r="C1185" s="5">
        <v>2</v>
      </c>
      <c r="D1185" s="5" t="s">
        <v>10</v>
      </c>
      <c r="E1185" s="5">
        <v>26</v>
      </c>
      <c r="F1185" s="5" t="s">
        <v>1099</v>
      </c>
      <c r="G1185" s="5" t="s">
        <v>459</v>
      </c>
      <c r="H1185" s="5">
        <v>9</v>
      </c>
      <c r="I1185" s="5">
        <v>396</v>
      </c>
    </row>
    <row r="1186" spans="1:9" ht="12.75">
      <c r="A1186" s="5">
        <v>85511</v>
      </c>
      <c r="B1186" s="5" t="s">
        <v>2158</v>
      </c>
      <c r="C1186" s="5">
        <v>2</v>
      </c>
      <c r="D1186" s="5" t="s">
        <v>10</v>
      </c>
      <c r="E1186" s="5">
        <v>6</v>
      </c>
      <c r="F1186" s="5" t="s">
        <v>1065</v>
      </c>
      <c r="G1186" s="5" t="s">
        <v>3</v>
      </c>
      <c r="H1186" s="5">
        <v>8</v>
      </c>
      <c r="I1186" s="5">
        <v>401</v>
      </c>
    </row>
    <row r="1187" spans="1:9" ht="12.75">
      <c r="A1187" s="5">
        <v>85518</v>
      </c>
      <c r="B1187" s="5" t="s">
        <v>2159</v>
      </c>
      <c r="C1187" s="5">
        <v>2</v>
      </c>
      <c r="D1187" s="5" t="s">
        <v>10</v>
      </c>
      <c r="E1187" s="5">
        <v>30</v>
      </c>
      <c r="F1187" s="5" t="s">
        <v>1072</v>
      </c>
      <c r="G1187" s="5" t="s">
        <v>7</v>
      </c>
      <c r="H1187" s="5">
        <v>6</v>
      </c>
      <c r="I1187" s="5">
        <v>603</v>
      </c>
    </row>
    <row r="1188" spans="1:9" ht="12.75">
      <c r="A1188" s="5">
        <v>85525</v>
      </c>
      <c r="B1188" s="5" t="s">
        <v>2160</v>
      </c>
      <c r="C1188" s="5">
        <v>2</v>
      </c>
      <c r="D1188" s="5" t="s">
        <v>10</v>
      </c>
      <c r="E1188" s="5">
        <v>6</v>
      </c>
      <c r="F1188" s="5" t="s">
        <v>1065</v>
      </c>
      <c r="G1188" s="5" t="s">
        <v>579</v>
      </c>
      <c r="H1188" s="5">
        <v>8</v>
      </c>
      <c r="I1188" s="5">
        <v>419</v>
      </c>
    </row>
    <row r="1189" spans="1:9" ht="12.75">
      <c r="A1189" s="5">
        <v>85539</v>
      </c>
      <c r="B1189" s="5" t="s">
        <v>2161</v>
      </c>
      <c r="C1189" s="5">
        <v>2</v>
      </c>
      <c r="D1189" s="5" t="s">
        <v>10</v>
      </c>
      <c r="E1189" s="5">
        <v>10</v>
      </c>
      <c r="F1189" s="5" t="s">
        <v>1379</v>
      </c>
      <c r="G1189" s="5" t="s">
        <v>328</v>
      </c>
      <c r="H1189" s="5">
        <v>12</v>
      </c>
      <c r="I1189" s="5">
        <v>438</v>
      </c>
    </row>
    <row r="1190" spans="1:9" ht="12.75">
      <c r="A1190" s="5">
        <v>85553</v>
      </c>
      <c r="B1190" s="5" t="s">
        <v>2162</v>
      </c>
      <c r="C1190" s="5">
        <v>2</v>
      </c>
      <c r="D1190" s="5" t="s">
        <v>10</v>
      </c>
      <c r="E1190" s="5">
        <v>32</v>
      </c>
      <c r="F1190" s="5" t="s">
        <v>1070</v>
      </c>
      <c r="G1190" s="5" t="s">
        <v>261</v>
      </c>
      <c r="H1190" s="5">
        <v>6</v>
      </c>
      <c r="I1190" s="5">
        <v>603</v>
      </c>
    </row>
    <row r="1191" spans="1:9" ht="12.75">
      <c r="A1191" s="5">
        <v>85560</v>
      </c>
      <c r="B1191" s="5" t="s">
        <v>2163</v>
      </c>
      <c r="C1191" s="5">
        <v>2</v>
      </c>
      <c r="D1191" s="5" t="s">
        <v>10</v>
      </c>
      <c r="E1191" s="5">
        <v>24</v>
      </c>
      <c r="F1191" s="5" t="s">
        <v>1097</v>
      </c>
      <c r="G1191" s="5" t="s">
        <v>540</v>
      </c>
      <c r="H1191" s="5">
        <v>7</v>
      </c>
      <c r="I1191" s="5">
        <v>491</v>
      </c>
    </row>
    <row r="1192" spans="1:9" ht="12.75">
      <c r="A1192" s="5">
        <v>85567</v>
      </c>
      <c r="B1192" s="5" t="s">
        <v>2164</v>
      </c>
      <c r="C1192" s="5">
        <v>2</v>
      </c>
      <c r="D1192" s="5" t="s">
        <v>10</v>
      </c>
      <c r="E1192" s="5">
        <v>10</v>
      </c>
      <c r="F1192" s="5" t="s">
        <v>1379</v>
      </c>
      <c r="G1192" s="5" t="s">
        <v>174</v>
      </c>
      <c r="H1192" s="5">
        <v>12</v>
      </c>
      <c r="I1192" s="5">
        <v>495</v>
      </c>
    </row>
    <row r="1193" spans="1:9" ht="12.75">
      <c r="A1193" s="5">
        <v>85574</v>
      </c>
      <c r="B1193" s="5" t="s">
        <v>2165</v>
      </c>
      <c r="C1193" s="5">
        <v>2</v>
      </c>
      <c r="D1193" s="5" t="s">
        <v>10</v>
      </c>
      <c r="E1193" s="5">
        <v>12</v>
      </c>
      <c r="F1193" s="5" t="s">
        <v>1471</v>
      </c>
      <c r="G1193" s="5" t="s">
        <v>463</v>
      </c>
      <c r="H1193" s="5">
        <v>11</v>
      </c>
      <c r="I1193" s="5">
        <v>562</v>
      </c>
    </row>
    <row r="1194" spans="1:9" ht="12.75">
      <c r="A1194" s="5">
        <v>85595</v>
      </c>
      <c r="B1194" s="5" t="s">
        <v>2166</v>
      </c>
      <c r="C1194" s="5">
        <v>2</v>
      </c>
      <c r="D1194" s="5" t="s">
        <v>10</v>
      </c>
      <c r="E1194" s="5">
        <v>31</v>
      </c>
      <c r="F1194" s="5" t="s">
        <v>1075</v>
      </c>
      <c r="G1194" s="5" t="s">
        <v>266</v>
      </c>
      <c r="H1194" s="5">
        <v>6</v>
      </c>
      <c r="I1194" s="5">
        <v>603</v>
      </c>
    </row>
    <row r="1195" spans="1:9" ht="12.75">
      <c r="A1195" s="5">
        <v>85609</v>
      </c>
      <c r="B1195" s="5" t="s">
        <v>2167</v>
      </c>
      <c r="C1195" s="5">
        <v>6</v>
      </c>
      <c r="D1195" s="5" t="s">
        <v>523</v>
      </c>
      <c r="E1195" s="5">
        <v>149</v>
      </c>
      <c r="F1195" s="5" t="s">
        <v>1087</v>
      </c>
      <c r="G1195" s="5" t="s">
        <v>738</v>
      </c>
      <c r="H1195" s="5">
        <v>1</v>
      </c>
      <c r="I1195" s="5">
        <v>142</v>
      </c>
    </row>
    <row r="1196" spans="1:9" ht="12.75">
      <c r="A1196" s="5">
        <v>85616</v>
      </c>
      <c r="B1196" s="5" t="s">
        <v>2168</v>
      </c>
      <c r="C1196" s="5">
        <v>2</v>
      </c>
      <c r="D1196" s="5" t="s">
        <v>10</v>
      </c>
      <c r="E1196" s="5">
        <v>37</v>
      </c>
      <c r="F1196" s="5" t="s">
        <v>1079</v>
      </c>
      <c r="G1196" s="5" t="s">
        <v>423</v>
      </c>
      <c r="H1196" s="5">
        <v>3</v>
      </c>
      <c r="I1196" s="5">
        <v>633</v>
      </c>
    </row>
    <row r="1197" spans="1:9" ht="12.75">
      <c r="A1197" s="5">
        <v>85644</v>
      </c>
      <c r="B1197" s="5" t="s">
        <v>2169</v>
      </c>
      <c r="C1197" s="5">
        <v>2</v>
      </c>
      <c r="D1197" s="5" t="s">
        <v>10</v>
      </c>
      <c r="E1197" s="5">
        <v>22</v>
      </c>
      <c r="F1197" s="5" t="s">
        <v>1068</v>
      </c>
      <c r="G1197" s="5" t="s">
        <v>558</v>
      </c>
      <c r="H1197" s="5">
        <v>14</v>
      </c>
      <c r="I1197" s="5">
        <v>637</v>
      </c>
    </row>
    <row r="1198" spans="1:9" ht="12.75">
      <c r="A1198" s="5">
        <v>85651</v>
      </c>
      <c r="B1198" s="5" t="s">
        <v>2170</v>
      </c>
      <c r="C1198" s="5">
        <v>2</v>
      </c>
      <c r="D1198" s="5" t="s">
        <v>10</v>
      </c>
      <c r="E1198" s="5">
        <v>32</v>
      </c>
      <c r="F1198" s="5" t="s">
        <v>1070</v>
      </c>
      <c r="G1198" s="5" t="s">
        <v>476</v>
      </c>
      <c r="H1198" s="5">
        <v>6</v>
      </c>
      <c r="I1198" s="5">
        <v>603</v>
      </c>
    </row>
    <row r="1199" spans="1:9" ht="12.75">
      <c r="A1199" s="5">
        <v>85665</v>
      </c>
      <c r="B1199" s="5" t="s">
        <v>2171</v>
      </c>
      <c r="C1199" s="5">
        <v>2</v>
      </c>
      <c r="D1199" s="5" t="s">
        <v>10</v>
      </c>
      <c r="E1199" s="5">
        <v>38</v>
      </c>
      <c r="F1199" s="5" t="s">
        <v>1106</v>
      </c>
      <c r="G1199" s="5" t="s">
        <v>474</v>
      </c>
      <c r="H1199" s="5">
        <v>5</v>
      </c>
      <c r="I1199" s="5">
        <v>687</v>
      </c>
    </row>
    <row r="1200" spans="1:9" ht="12.75">
      <c r="A1200" s="5">
        <v>85700</v>
      </c>
      <c r="B1200" s="5" t="s">
        <v>2172</v>
      </c>
      <c r="C1200" s="5">
        <v>6</v>
      </c>
      <c r="D1200" s="5" t="s">
        <v>523</v>
      </c>
      <c r="E1200" s="5">
        <v>149</v>
      </c>
      <c r="F1200" s="5" t="s">
        <v>1087</v>
      </c>
      <c r="G1200" s="5" t="s">
        <v>738</v>
      </c>
      <c r="H1200" s="5">
        <v>1</v>
      </c>
      <c r="I1200" s="5">
        <v>143</v>
      </c>
    </row>
    <row r="1201" spans="1:9" ht="12.75">
      <c r="A1201" s="5">
        <v>85718</v>
      </c>
      <c r="B1201" s="5" t="s">
        <v>2173</v>
      </c>
      <c r="C1201" s="5">
        <v>2</v>
      </c>
      <c r="D1201" s="5" t="s">
        <v>10</v>
      </c>
      <c r="E1201" s="5">
        <v>38</v>
      </c>
      <c r="F1201" s="5" t="s">
        <v>1106</v>
      </c>
      <c r="G1201" s="5" t="s">
        <v>507</v>
      </c>
      <c r="H1201" s="5">
        <v>5</v>
      </c>
      <c r="I1201" s="5">
        <v>669</v>
      </c>
    </row>
    <row r="1202" spans="1:9" ht="12.75">
      <c r="A1202" s="5">
        <v>85789</v>
      </c>
      <c r="B1202" s="5" t="s">
        <v>2174</v>
      </c>
      <c r="C1202" s="5">
        <v>6</v>
      </c>
      <c r="D1202" s="5" t="s">
        <v>523</v>
      </c>
      <c r="E1202" s="5">
        <v>149</v>
      </c>
      <c r="F1202" s="5" t="s">
        <v>1087</v>
      </c>
      <c r="G1202" s="5" t="s">
        <v>738</v>
      </c>
      <c r="H1202" s="5">
        <v>1</v>
      </c>
      <c r="I1202" s="5">
        <v>142</v>
      </c>
    </row>
    <row r="1203" spans="1:9" ht="12.75">
      <c r="A1203" s="5">
        <v>85827</v>
      </c>
      <c r="B1203" s="5" t="s">
        <v>2175</v>
      </c>
      <c r="C1203" s="5">
        <v>2</v>
      </c>
      <c r="D1203" s="5" t="s">
        <v>10</v>
      </c>
      <c r="E1203" s="5">
        <v>37</v>
      </c>
      <c r="F1203" s="5" t="s">
        <v>1079</v>
      </c>
      <c r="G1203" s="5" t="s">
        <v>423</v>
      </c>
      <c r="H1203" s="5">
        <v>3</v>
      </c>
      <c r="I1203" s="5">
        <v>633</v>
      </c>
    </row>
    <row r="1204" spans="1:9" ht="12.75">
      <c r="A1204" s="5">
        <v>85848</v>
      </c>
      <c r="B1204" s="5" t="s">
        <v>2176</v>
      </c>
      <c r="C1204" s="5">
        <v>2</v>
      </c>
      <c r="D1204" s="5" t="s">
        <v>10</v>
      </c>
      <c r="E1204" s="5">
        <v>30</v>
      </c>
      <c r="F1204" s="5" t="s">
        <v>1072</v>
      </c>
      <c r="G1204" s="5" t="s">
        <v>468</v>
      </c>
      <c r="H1204" s="5">
        <v>6</v>
      </c>
      <c r="I1204" s="5">
        <v>603</v>
      </c>
    </row>
    <row r="1205" spans="1:9" ht="12.75">
      <c r="A1205" s="5">
        <v>85869</v>
      </c>
      <c r="B1205" s="5" t="s">
        <v>2177</v>
      </c>
      <c r="C1205" s="5">
        <v>2</v>
      </c>
      <c r="D1205" s="5" t="s">
        <v>10</v>
      </c>
      <c r="E1205" s="5">
        <v>25</v>
      </c>
      <c r="F1205" s="5" t="s">
        <v>1306</v>
      </c>
      <c r="G1205" s="5" t="s">
        <v>278</v>
      </c>
      <c r="H1205" s="5">
        <v>7</v>
      </c>
      <c r="I1205" s="5">
        <v>582</v>
      </c>
    </row>
    <row r="1206" spans="1:9" ht="12.75">
      <c r="A1206" s="5">
        <v>85890</v>
      </c>
      <c r="B1206" s="5" t="s">
        <v>2178</v>
      </c>
      <c r="C1206" s="5">
        <v>2</v>
      </c>
      <c r="D1206" s="5" t="s">
        <v>10</v>
      </c>
      <c r="E1206" s="5">
        <v>26</v>
      </c>
      <c r="F1206" s="5" t="s">
        <v>1099</v>
      </c>
      <c r="G1206" s="5" t="s">
        <v>472</v>
      </c>
      <c r="H1206" s="5">
        <v>9</v>
      </c>
      <c r="I1206" s="5">
        <v>647</v>
      </c>
    </row>
    <row r="1207" spans="1:9" ht="12.75">
      <c r="A1207" s="5">
        <v>85958</v>
      </c>
      <c r="B1207" s="5" t="s">
        <v>2179</v>
      </c>
      <c r="C1207" s="5">
        <v>6</v>
      </c>
      <c r="D1207" s="5" t="s">
        <v>523</v>
      </c>
      <c r="E1207" s="5">
        <v>149</v>
      </c>
      <c r="F1207" s="5" t="s">
        <v>1087</v>
      </c>
      <c r="G1207" s="5" t="s">
        <v>738</v>
      </c>
      <c r="H1207" s="5">
        <v>1</v>
      </c>
      <c r="I1207" s="5">
        <v>142</v>
      </c>
    </row>
    <row r="1208" spans="1:9" ht="12.75">
      <c r="A1208" s="5">
        <v>85995</v>
      </c>
      <c r="B1208" s="5" t="s">
        <v>2180</v>
      </c>
      <c r="C1208" s="5">
        <v>6</v>
      </c>
      <c r="D1208" s="5" t="s">
        <v>523</v>
      </c>
      <c r="E1208" s="5">
        <v>149</v>
      </c>
      <c r="F1208" s="5" t="s">
        <v>1087</v>
      </c>
      <c r="G1208" s="5" t="s">
        <v>738</v>
      </c>
      <c r="H1208" s="5">
        <v>1</v>
      </c>
      <c r="I1208" s="5">
        <v>142</v>
      </c>
    </row>
    <row r="1209" spans="1:9" ht="12.75">
      <c r="A1209" s="5">
        <v>86202</v>
      </c>
      <c r="B1209" s="5" t="s">
        <v>2181</v>
      </c>
      <c r="C1209" s="5">
        <v>6</v>
      </c>
      <c r="D1209" s="5" t="s">
        <v>523</v>
      </c>
      <c r="E1209" s="5">
        <v>109</v>
      </c>
      <c r="F1209" s="5" t="s">
        <v>2181</v>
      </c>
      <c r="G1209" s="5" t="s">
        <v>738</v>
      </c>
      <c r="H1209" s="5">
        <v>1</v>
      </c>
      <c r="I1209" s="5">
        <v>144</v>
      </c>
    </row>
    <row r="1210" spans="1:9" ht="12.75">
      <c r="A1210" s="5">
        <v>86273</v>
      </c>
      <c r="B1210" s="5" t="s">
        <v>2182</v>
      </c>
      <c r="C1210" s="5">
        <v>7</v>
      </c>
      <c r="D1210" s="5" t="s">
        <v>11</v>
      </c>
      <c r="E1210" s="5">
        <v>110</v>
      </c>
      <c r="F1210" s="5" t="s">
        <v>16</v>
      </c>
      <c r="G1210" s="5" t="s">
        <v>738</v>
      </c>
      <c r="H1210" s="5">
        <v>1</v>
      </c>
      <c r="I1210" s="5">
        <v>141</v>
      </c>
    </row>
    <row r="1211" spans="1:9" ht="12.75">
      <c r="A1211" s="5">
        <v>86443</v>
      </c>
      <c r="B1211" s="5" t="s">
        <v>2183</v>
      </c>
      <c r="C1211" s="5">
        <v>6</v>
      </c>
      <c r="D1211" s="5" t="s">
        <v>523</v>
      </c>
      <c r="E1211" s="5">
        <v>24</v>
      </c>
      <c r="F1211" s="5" t="s">
        <v>17</v>
      </c>
      <c r="G1211" s="5" t="s">
        <v>738</v>
      </c>
      <c r="H1211" s="5">
        <v>1</v>
      </c>
      <c r="I1211" s="5">
        <v>145</v>
      </c>
    </row>
    <row r="1212" spans="1:9" ht="12.75">
      <c r="A1212" s="5">
        <v>86593</v>
      </c>
      <c r="B1212" s="5" t="s">
        <v>2184</v>
      </c>
      <c r="C1212" s="5">
        <v>6</v>
      </c>
      <c r="D1212" s="5" t="s">
        <v>523</v>
      </c>
      <c r="E1212" s="5">
        <v>25</v>
      </c>
      <c r="F1212" s="5" t="s">
        <v>18</v>
      </c>
      <c r="G1212" s="5" t="s">
        <v>738</v>
      </c>
      <c r="H1212" s="5">
        <v>1</v>
      </c>
      <c r="I1212" s="5">
        <v>143</v>
      </c>
    </row>
    <row r="1213" spans="1:9" ht="12.75">
      <c r="A1213" s="5">
        <v>86714</v>
      </c>
      <c r="B1213" s="5" t="s">
        <v>2185</v>
      </c>
      <c r="C1213" s="5">
        <v>6</v>
      </c>
      <c r="D1213" s="5" t="s">
        <v>523</v>
      </c>
      <c r="E1213" s="5">
        <v>26</v>
      </c>
      <c r="F1213" s="5" t="s">
        <v>19</v>
      </c>
      <c r="G1213" s="5" t="s">
        <v>738</v>
      </c>
      <c r="H1213" s="5">
        <v>1</v>
      </c>
      <c r="I1213" s="5">
        <v>141</v>
      </c>
    </row>
    <row r="1214" spans="1:9" ht="12.75">
      <c r="A1214" s="5">
        <v>86836</v>
      </c>
      <c r="B1214" s="5" t="s">
        <v>2186</v>
      </c>
      <c r="C1214" s="5">
        <v>6</v>
      </c>
      <c r="D1214" s="5" t="s">
        <v>523</v>
      </c>
      <c r="E1214" s="5">
        <v>27</v>
      </c>
      <c r="F1214" s="5" t="s">
        <v>20</v>
      </c>
      <c r="G1214" s="5" t="s">
        <v>738</v>
      </c>
      <c r="H1214" s="5">
        <v>1</v>
      </c>
      <c r="I1214" s="5">
        <v>145</v>
      </c>
    </row>
    <row r="1215" spans="1:9" ht="12.75">
      <c r="A1215" s="5">
        <v>86842</v>
      </c>
      <c r="B1215" s="5" t="s">
        <v>2187</v>
      </c>
      <c r="C1215" s="5">
        <v>6</v>
      </c>
      <c r="D1215" s="5" t="s">
        <v>523</v>
      </c>
      <c r="E1215" s="5">
        <v>28</v>
      </c>
      <c r="F1215" s="5" t="s">
        <v>21</v>
      </c>
      <c r="G1215" s="5" t="s">
        <v>738</v>
      </c>
      <c r="H1215" s="5">
        <v>1</v>
      </c>
      <c r="I1215" s="5">
        <v>145</v>
      </c>
    </row>
    <row r="1216" spans="1:9" ht="12.75">
      <c r="A1216" s="5">
        <v>89957</v>
      </c>
      <c r="B1216" s="5" t="s">
        <v>1770</v>
      </c>
      <c r="C1216" s="5">
        <v>1</v>
      </c>
      <c r="D1216" s="5" t="s">
        <v>12</v>
      </c>
      <c r="E1216" s="5">
        <v>13</v>
      </c>
      <c r="F1216" s="5" t="s">
        <v>1770</v>
      </c>
      <c r="G1216" s="5" t="s">
        <v>738</v>
      </c>
      <c r="H1216" s="5">
        <v>1</v>
      </c>
      <c r="I1216" s="5">
        <v>145</v>
      </c>
    </row>
    <row r="1217" spans="1:9" ht="12.75">
      <c r="A1217" s="5">
        <v>89981</v>
      </c>
      <c r="B1217" s="5" t="s">
        <v>511</v>
      </c>
      <c r="C1217" s="5">
        <v>6</v>
      </c>
      <c r="D1217" s="5" t="s">
        <v>523</v>
      </c>
      <c r="E1217" s="5">
        <v>181</v>
      </c>
      <c r="F1217" s="5" t="s">
        <v>524</v>
      </c>
      <c r="G1217" s="5" t="s">
        <v>738</v>
      </c>
      <c r="H1217" s="5">
        <v>1</v>
      </c>
      <c r="I1217" s="5">
        <v>145</v>
      </c>
    </row>
    <row r="1218" spans="1:9" ht="12.75">
      <c r="A1218" s="5">
        <v>89982</v>
      </c>
      <c r="B1218" s="5" t="s">
        <v>512</v>
      </c>
      <c r="C1218" s="5">
        <v>6</v>
      </c>
      <c r="D1218" s="5" t="s">
        <v>523</v>
      </c>
      <c r="E1218" s="5">
        <v>181</v>
      </c>
      <c r="F1218" s="5" t="s">
        <v>524</v>
      </c>
      <c r="G1218" s="5" t="s">
        <v>738</v>
      </c>
      <c r="H1218" s="5">
        <v>1</v>
      </c>
      <c r="I1218" s="5">
        <v>145</v>
      </c>
    </row>
    <row r="1219" spans="1:9" ht="12.75">
      <c r="A1219" s="5">
        <v>89985</v>
      </c>
      <c r="B1219" s="5" t="s">
        <v>513</v>
      </c>
      <c r="C1219" s="5">
        <v>6</v>
      </c>
      <c r="D1219" s="5" t="s">
        <v>523</v>
      </c>
      <c r="E1219" s="5">
        <v>181</v>
      </c>
      <c r="F1219" s="5" t="s">
        <v>524</v>
      </c>
      <c r="G1219" s="5" t="s">
        <v>738</v>
      </c>
      <c r="H1219" s="5">
        <v>1</v>
      </c>
      <c r="I1219" s="5">
        <v>145</v>
      </c>
    </row>
    <row r="1220" spans="1:9" ht="12.75">
      <c r="A1220" s="5">
        <v>89987</v>
      </c>
      <c r="B1220" s="5" t="s">
        <v>514</v>
      </c>
      <c r="C1220" s="5">
        <v>6</v>
      </c>
      <c r="D1220" s="5" t="s">
        <v>523</v>
      </c>
      <c r="E1220" s="5">
        <v>181</v>
      </c>
      <c r="F1220" s="5" t="s">
        <v>524</v>
      </c>
      <c r="G1220" s="5" t="s">
        <v>738</v>
      </c>
      <c r="H1220" s="5">
        <v>1</v>
      </c>
      <c r="I1220" s="5">
        <v>145</v>
      </c>
    </row>
    <row r="1221" spans="1:9" ht="12.75">
      <c r="A1221" s="5">
        <v>89988</v>
      </c>
      <c r="B1221" s="5" t="s">
        <v>515</v>
      </c>
      <c r="C1221" s="5">
        <v>6</v>
      </c>
      <c r="D1221" s="5" t="s">
        <v>523</v>
      </c>
      <c r="E1221" s="5">
        <v>181</v>
      </c>
      <c r="F1221" s="5" t="s">
        <v>524</v>
      </c>
      <c r="G1221" s="5" t="s">
        <v>738</v>
      </c>
      <c r="H1221" s="5">
        <v>1</v>
      </c>
      <c r="I1221" s="5">
        <v>145</v>
      </c>
    </row>
    <row r="1222" spans="1:9" ht="12.75">
      <c r="A1222" s="5">
        <v>89990</v>
      </c>
      <c r="B1222" s="5" t="s">
        <v>516</v>
      </c>
      <c r="C1222" s="5">
        <v>6</v>
      </c>
      <c r="D1222" s="5" t="s">
        <v>523</v>
      </c>
      <c r="E1222" s="5">
        <v>181</v>
      </c>
      <c r="F1222" s="5" t="s">
        <v>524</v>
      </c>
      <c r="G1222" s="5" t="s">
        <v>738</v>
      </c>
      <c r="H1222" s="5">
        <v>1</v>
      </c>
      <c r="I1222" s="5">
        <v>145</v>
      </c>
    </row>
    <row r="1223" spans="1:9" ht="12.75">
      <c r="A1223" s="5">
        <v>89991</v>
      </c>
      <c r="B1223" s="5" t="s">
        <v>517</v>
      </c>
      <c r="C1223" s="5">
        <v>6</v>
      </c>
      <c r="D1223" s="5" t="s">
        <v>523</v>
      </c>
      <c r="E1223" s="5">
        <v>181</v>
      </c>
      <c r="F1223" s="5" t="s">
        <v>524</v>
      </c>
      <c r="G1223" s="5" t="s">
        <v>738</v>
      </c>
      <c r="H1223" s="5">
        <v>1</v>
      </c>
      <c r="I1223" s="5">
        <v>145</v>
      </c>
    </row>
    <row r="1224" spans="1:9" ht="12.75">
      <c r="A1224" s="5">
        <v>89992</v>
      </c>
      <c r="B1224" s="5" t="s">
        <v>518</v>
      </c>
      <c r="C1224" s="5">
        <v>6</v>
      </c>
      <c r="D1224" s="5" t="s">
        <v>523</v>
      </c>
      <c r="E1224" s="5">
        <v>181</v>
      </c>
      <c r="F1224" s="5" t="s">
        <v>524</v>
      </c>
      <c r="G1224" s="5" t="s">
        <v>738</v>
      </c>
      <c r="H1224" s="5">
        <v>1</v>
      </c>
      <c r="I1224" s="5">
        <v>145</v>
      </c>
    </row>
    <row r="1225" spans="1:9" ht="12.75">
      <c r="A1225" s="5">
        <v>89993</v>
      </c>
      <c r="B1225" s="5" t="s">
        <v>519</v>
      </c>
      <c r="C1225" s="5">
        <v>6</v>
      </c>
      <c r="D1225" s="5" t="s">
        <v>523</v>
      </c>
      <c r="E1225" s="5">
        <v>181</v>
      </c>
      <c r="F1225" s="5" t="s">
        <v>524</v>
      </c>
      <c r="G1225" s="5" t="s">
        <v>738</v>
      </c>
      <c r="H1225" s="5">
        <v>1</v>
      </c>
      <c r="I1225" s="5">
        <v>145</v>
      </c>
    </row>
    <row r="1226" spans="1:9" ht="12.75">
      <c r="A1226" s="5">
        <v>89995</v>
      </c>
      <c r="B1226" s="5" t="s">
        <v>520</v>
      </c>
      <c r="C1226" s="5">
        <v>6</v>
      </c>
      <c r="D1226" s="5" t="s">
        <v>523</v>
      </c>
      <c r="E1226" s="5">
        <v>181</v>
      </c>
      <c r="F1226" s="5" t="s">
        <v>524</v>
      </c>
      <c r="G1226" s="5" t="s">
        <v>738</v>
      </c>
      <c r="H1226" s="5">
        <v>1</v>
      </c>
      <c r="I1226" s="5">
        <v>145</v>
      </c>
    </row>
    <row r="1227" spans="1:9" ht="12.75">
      <c r="A1227" s="5">
        <v>89996</v>
      </c>
      <c r="B1227" s="5" t="s">
        <v>521</v>
      </c>
      <c r="C1227" s="5">
        <v>6</v>
      </c>
      <c r="D1227" s="5" t="s">
        <v>523</v>
      </c>
      <c r="E1227" s="5">
        <v>181</v>
      </c>
      <c r="F1227" s="5" t="s">
        <v>524</v>
      </c>
      <c r="G1227" s="5" t="s">
        <v>738</v>
      </c>
      <c r="H1227" s="5">
        <v>1</v>
      </c>
      <c r="I1227" s="5">
        <v>145</v>
      </c>
    </row>
    <row r="1228" spans="1:9" ht="12.75">
      <c r="A1228" s="5">
        <v>89997</v>
      </c>
      <c r="B1228" s="5" t="s">
        <v>522</v>
      </c>
      <c r="C1228" s="5">
        <v>6</v>
      </c>
      <c r="D1228" s="5" t="s">
        <v>523</v>
      </c>
      <c r="E1228" s="5">
        <v>181</v>
      </c>
      <c r="F1228" s="5" t="s">
        <v>524</v>
      </c>
      <c r="G1228" s="5" t="s">
        <v>738</v>
      </c>
      <c r="H1228" s="5">
        <v>1</v>
      </c>
      <c r="I1228" s="5">
        <v>145</v>
      </c>
    </row>
    <row r="1229" spans="1:9" ht="12.75">
      <c r="A1229" s="5">
        <v>91068</v>
      </c>
      <c r="B1229" s="5" t="s">
        <v>2188</v>
      </c>
      <c r="C1229" s="5">
        <v>10</v>
      </c>
      <c r="D1229" s="5" t="s">
        <v>68</v>
      </c>
      <c r="E1229" s="5">
        <v>192</v>
      </c>
      <c r="F1229" s="5" t="s">
        <v>2189</v>
      </c>
      <c r="G1229" s="5" t="s">
        <v>738</v>
      </c>
      <c r="H1229" s="5">
        <v>1</v>
      </c>
      <c r="I1229" s="5">
        <v>144</v>
      </c>
    </row>
    <row r="1230" spans="1:9" ht="12.75">
      <c r="A1230" s="5">
        <v>92524</v>
      </c>
      <c r="B1230" s="5" t="s">
        <v>2190</v>
      </c>
      <c r="C1230" s="5">
        <v>1</v>
      </c>
      <c r="D1230" s="5" t="s">
        <v>12</v>
      </c>
      <c r="E1230" s="5">
        <v>1</v>
      </c>
      <c r="F1230" s="5" t="s">
        <v>1135</v>
      </c>
      <c r="G1230" s="5" t="s">
        <v>738</v>
      </c>
      <c r="H1230" s="5">
        <v>1</v>
      </c>
      <c r="I1230" s="5">
        <v>145</v>
      </c>
    </row>
    <row r="1231" spans="1:9" ht="12.75">
      <c r="A1231" s="5">
        <v>93570</v>
      </c>
      <c r="B1231" s="5" t="s">
        <v>2191</v>
      </c>
      <c r="C1231" s="5">
        <v>7</v>
      </c>
      <c r="D1231" s="5" t="s">
        <v>11</v>
      </c>
      <c r="E1231" s="5">
        <v>193</v>
      </c>
      <c r="F1231" s="5" t="s">
        <v>66</v>
      </c>
      <c r="G1231" s="7" t="s">
        <v>738</v>
      </c>
      <c r="H1231" s="5">
        <v>1</v>
      </c>
      <c r="I1231" s="5">
        <v>143</v>
      </c>
    </row>
    <row r="1232" spans="1:9" ht="12.75">
      <c r="A1232" s="55">
        <v>73744</v>
      </c>
      <c r="B1232" s="5" t="s">
        <v>759</v>
      </c>
      <c r="C1232" s="5">
        <v>7</v>
      </c>
      <c r="D1232" s="5" t="s">
        <v>11</v>
      </c>
      <c r="E1232" s="5">
        <v>107</v>
      </c>
      <c r="F1232" s="5" t="s">
        <v>1571</v>
      </c>
      <c r="G1232" s="5" t="s">
        <v>454</v>
      </c>
      <c r="H1232" s="5">
        <v>1</v>
      </c>
      <c r="I1232" s="5">
        <v>141</v>
      </c>
    </row>
    <row r="1233" spans="1:9" ht="12.75">
      <c r="A1233" s="55">
        <v>85581</v>
      </c>
      <c r="B1233" s="5" t="s">
        <v>760</v>
      </c>
      <c r="C1233" s="5">
        <v>2</v>
      </c>
      <c r="D1233" s="5" t="s">
        <v>10</v>
      </c>
      <c r="E1233" s="5">
        <v>151</v>
      </c>
      <c r="F1233" s="5" t="s">
        <v>15</v>
      </c>
      <c r="G1233" s="5" t="s">
        <v>454</v>
      </c>
      <c r="H1233" s="5">
        <v>1</v>
      </c>
      <c r="I1233" s="5">
        <v>141</v>
      </c>
    </row>
    <row r="1234" spans="1:9" ht="12.75">
      <c r="A1234" s="5">
        <v>85806</v>
      </c>
      <c r="B1234" s="5" t="s">
        <v>761</v>
      </c>
      <c r="C1234" s="5">
        <v>2</v>
      </c>
      <c r="D1234" s="5" t="s">
        <v>10</v>
      </c>
      <c r="E1234" s="5">
        <v>191</v>
      </c>
      <c r="F1234" s="5" t="s">
        <v>1042</v>
      </c>
      <c r="G1234" s="7" t="s">
        <v>738</v>
      </c>
      <c r="H1234">
        <v>1</v>
      </c>
      <c r="I1234">
        <v>145</v>
      </c>
    </row>
    <row r="1235" spans="1:9" ht="12.75">
      <c r="A1235" s="55">
        <v>58616</v>
      </c>
      <c r="B1235" s="5" t="s">
        <v>762</v>
      </c>
      <c r="C1235" s="5">
        <v>2</v>
      </c>
      <c r="D1235" s="5" t="s">
        <v>10</v>
      </c>
      <c r="E1235" s="5">
        <v>191</v>
      </c>
      <c r="F1235" s="5" t="s">
        <v>1042</v>
      </c>
      <c r="G1235" s="8" t="s">
        <v>738</v>
      </c>
      <c r="H1235">
        <v>1</v>
      </c>
      <c r="I1235">
        <v>145</v>
      </c>
    </row>
    <row r="1236" spans="1:9" ht="12.75">
      <c r="A1236" s="55">
        <v>59217</v>
      </c>
      <c r="B1236" s="5" t="s">
        <v>763</v>
      </c>
      <c r="C1236" s="5">
        <v>2</v>
      </c>
      <c r="D1236" s="5" t="s">
        <v>10</v>
      </c>
      <c r="E1236" s="5">
        <v>191</v>
      </c>
      <c r="F1236" s="5" t="s">
        <v>1042</v>
      </c>
      <c r="G1236" s="8" t="s">
        <v>738</v>
      </c>
      <c r="H1236">
        <v>1</v>
      </c>
      <c r="I1236">
        <v>145</v>
      </c>
    </row>
    <row r="1237" spans="1:9" ht="12.75">
      <c r="A1237" s="55">
        <v>59260</v>
      </c>
      <c r="B1237" s="5" t="s">
        <v>764</v>
      </c>
      <c r="C1237" s="5">
        <v>2</v>
      </c>
      <c r="D1237" s="5" t="s">
        <v>10</v>
      </c>
      <c r="E1237" s="5">
        <v>191</v>
      </c>
      <c r="F1237" s="5" t="s">
        <v>1042</v>
      </c>
      <c r="G1237" s="8" t="s">
        <v>738</v>
      </c>
      <c r="H1237">
        <v>1</v>
      </c>
      <c r="I1237">
        <v>145</v>
      </c>
    </row>
    <row r="1238" spans="1:9" ht="12.75">
      <c r="A1238" s="55">
        <v>59283</v>
      </c>
      <c r="B1238" s="5" t="s">
        <v>765</v>
      </c>
      <c r="C1238" s="5">
        <v>2</v>
      </c>
      <c r="D1238" s="5" t="s">
        <v>10</v>
      </c>
      <c r="E1238" s="5">
        <v>191</v>
      </c>
      <c r="F1238" s="5" t="s">
        <v>1042</v>
      </c>
      <c r="G1238" s="8" t="s">
        <v>738</v>
      </c>
      <c r="H1238">
        <v>1</v>
      </c>
      <c r="I1238">
        <v>145</v>
      </c>
    </row>
    <row r="1239" spans="1:9" ht="12.75">
      <c r="A1239" s="55">
        <v>70876</v>
      </c>
      <c r="B1239" s="5" t="s">
        <v>381</v>
      </c>
      <c r="C1239" s="5">
        <v>2</v>
      </c>
      <c r="D1239" s="5" t="s">
        <v>10</v>
      </c>
      <c r="E1239" s="5">
        <v>191</v>
      </c>
      <c r="F1239" s="5" t="s">
        <v>1042</v>
      </c>
      <c r="G1239" s="8" t="s">
        <v>738</v>
      </c>
      <c r="H1239">
        <v>1</v>
      </c>
      <c r="I1239">
        <v>145</v>
      </c>
    </row>
    <row r="1240" spans="1:9" ht="12.75">
      <c r="A1240" s="55">
        <v>5239</v>
      </c>
      <c r="B1240" s="5" t="s">
        <v>766</v>
      </c>
      <c r="C1240" s="5">
        <v>2</v>
      </c>
      <c r="D1240" s="5" t="s">
        <v>10</v>
      </c>
      <c r="E1240" s="5">
        <v>6</v>
      </c>
      <c r="F1240" s="5" t="s">
        <v>1065</v>
      </c>
      <c r="G1240" s="55" t="s">
        <v>783</v>
      </c>
      <c r="H1240">
        <v>5</v>
      </c>
      <c r="I1240">
        <v>180</v>
      </c>
    </row>
    <row r="1241" spans="1:9" ht="12.75">
      <c r="A1241" s="55">
        <v>31947</v>
      </c>
      <c r="B1241" s="5" t="s">
        <v>767</v>
      </c>
      <c r="C1241" s="5">
        <v>2</v>
      </c>
      <c r="D1241" s="5" t="s">
        <v>10</v>
      </c>
      <c r="E1241" s="5">
        <v>31</v>
      </c>
      <c r="F1241" s="5" t="s">
        <v>1075</v>
      </c>
      <c r="G1241" s="55" t="s">
        <v>782</v>
      </c>
      <c r="H1241">
        <v>6</v>
      </c>
      <c r="I1241">
        <v>603</v>
      </c>
    </row>
    <row r="1242" spans="1:9" ht="12.75">
      <c r="A1242" s="56">
        <v>85588</v>
      </c>
      <c r="B1242" s="5" t="s">
        <v>768</v>
      </c>
      <c r="C1242" s="5">
        <v>2</v>
      </c>
      <c r="D1242" s="5" t="s">
        <v>10</v>
      </c>
      <c r="E1242" s="5">
        <v>36</v>
      </c>
      <c r="F1242" s="5" t="s">
        <v>1550</v>
      </c>
      <c r="G1242" s="55" t="s">
        <v>124</v>
      </c>
      <c r="H1242">
        <v>3</v>
      </c>
      <c r="I1242">
        <v>574</v>
      </c>
    </row>
    <row r="1243" spans="1:9" ht="12.75">
      <c r="A1243" s="55">
        <v>3788</v>
      </c>
      <c r="B1243" s="5" t="s">
        <v>769</v>
      </c>
      <c r="C1243" s="5">
        <v>2</v>
      </c>
      <c r="D1243" s="5" t="s">
        <v>10</v>
      </c>
      <c r="E1243" s="5">
        <v>26</v>
      </c>
      <c r="F1243" s="5" t="s">
        <v>1099</v>
      </c>
      <c r="G1243" s="55" t="s">
        <v>784</v>
      </c>
      <c r="H1243">
        <v>9</v>
      </c>
      <c r="I1243">
        <v>304</v>
      </c>
    </row>
    <row r="1244" spans="1:9" ht="12.75">
      <c r="A1244" s="55">
        <v>72829</v>
      </c>
      <c r="B1244" s="5" t="s">
        <v>770</v>
      </c>
      <c r="C1244" s="5">
        <v>2</v>
      </c>
      <c r="D1244" s="5" t="s">
        <v>10</v>
      </c>
      <c r="E1244" s="5">
        <v>38</v>
      </c>
      <c r="F1244" s="5" t="s">
        <v>1106</v>
      </c>
      <c r="G1244" s="55" t="s">
        <v>507</v>
      </c>
      <c r="H1244" s="5">
        <v>5</v>
      </c>
      <c r="I1244" s="5">
        <v>669</v>
      </c>
    </row>
    <row r="1245" spans="1:9" ht="12.75">
      <c r="A1245" s="57">
        <v>92385</v>
      </c>
      <c r="B1245" s="5" t="s">
        <v>771</v>
      </c>
      <c r="C1245" s="5">
        <v>2</v>
      </c>
      <c r="D1245" s="5" t="s">
        <v>10</v>
      </c>
      <c r="E1245" s="5">
        <v>1</v>
      </c>
      <c r="F1245" s="5" t="s">
        <v>422</v>
      </c>
      <c r="G1245" s="8" t="s">
        <v>738</v>
      </c>
      <c r="H1245">
        <v>1</v>
      </c>
      <c r="I1245">
        <v>145</v>
      </c>
    </row>
    <row r="1246" spans="1:9" ht="12.75">
      <c r="A1246" s="55">
        <v>96355</v>
      </c>
      <c r="B1246" s="5" t="s">
        <v>772</v>
      </c>
      <c r="C1246" s="5">
        <v>1</v>
      </c>
      <c r="D1246" s="5" t="s">
        <v>12</v>
      </c>
      <c r="E1246" s="5">
        <v>196</v>
      </c>
      <c r="F1246" s="5" t="s">
        <v>2192</v>
      </c>
      <c r="G1246" s="8" t="s">
        <v>738</v>
      </c>
      <c r="H1246">
        <v>1</v>
      </c>
      <c r="I1246">
        <v>145</v>
      </c>
    </row>
    <row r="1247" spans="1:9" ht="12.75">
      <c r="A1247" s="55">
        <v>96757</v>
      </c>
      <c r="B1247" s="5" t="s">
        <v>773</v>
      </c>
      <c r="C1247" s="5">
        <v>1</v>
      </c>
      <c r="D1247" s="5" t="s">
        <v>12</v>
      </c>
      <c r="E1247" s="5">
        <v>198</v>
      </c>
      <c r="F1247" s="5" t="s">
        <v>773</v>
      </c>
      <c r="G1247" s="8" t="s">
        <v>738</v>
      </c>
      <c r="H1247">
        <v>1</v>
      </c>
      <c r="I1247">
        <v>145</v>
      </c>
    </row>
    <row r="1248" spans="1:9" ht="12.75">
      <c r="A1248" s="55">
        <v>653</v>
      </c>
      <c r="B1248" s="5" t="s">
        <v>774</v>
      </c>
      <c r="C1248" s="5">
        <v>6</v>
      </c>
      <c r="D1248" s="5" t="s">
        <v>523</v>
      </c>
      <c r="E1248" s="5">
        <v>181</v>
      </c>
      <c r="F1248" s="5" t="s">
        <v>524</v>
      </c>
      <c r="G1248" s="8" t="s">
        <v>738</v>
      </c>
      <c r="H1248">
        <v>1</v>
      </c>
      <c r="I1248">
        <v>145</v>
      </c>
    </row>
    <row r="1249" spans="1:9" ht="12.75">
      <c r="A1249" s="55">
        <v>37132</v>
      </c>
      <c r="B1249" s="5" t="s">
        <v>775</v>
      </c>
      <c r="C1249" s="5">
        <v>6</v>
      </c>
      <c r="D1249" s="5" t="s">
        <v>523</v>
      </c>
      <c r="E1249" s="5">
        <v>181</v>
      </c>
      <c r="F1249" s="5" t="s">
        <v>524</v>
      </c>
      <c r="G1249" s="8" t="s">
        <v>738</v>
      </c>
      <c r="H1249">
        <v>1</v>
      </c>
      <c r="I1249">
        <v>145</v>
      </c>
    </row>
    <row r="1250" spans="1:9" ht="12.75">
      <c r="A1250" s="5">
        <v>91082</v>
      </c>
      <c r="B1250" s="5" t="s">
        <v>776</v>
      </c>
      <c r="C1250" s="5">
        <v>6</v>
      </c>
      <c r="D1250" s="5" t="s">
        <v>523</v>
      </c>
      <c r="E1250" s="5">
        <v>1</v>
      </c>
      <c r="F1250" s="5" t="s">
        <v>61</v>
      </c>
      <c r="G1250" s="8" t="s">
        <v>738</v>
      </c>
      <c r="H1250">
        <v>1</v>
      </c>
      <c r="I1250">
        <v>145</v>
      </c>
    </row>
    <row r="1251" spans="1:9" ht="12.75">
      <c r="A1251" s="58">
        <v>98515</v>
      </c>
      <c r="B1251" s="5" t="s">
        <v>776</v>
      </c>
      <c r="C1251" s="5">
        <v>6</v>
      </c>
      <c r="D1251" s="5" t="s">
        <v>523</v>
      </c>
      <c r="E1251" s="5">
        <v>200</v>
      </c>
      <c r="F1251" s="5" t="s">
        <v>776</v>
      </c>
      <c r="G1251" s="7" t="s">
        <v>738</v>
      </c>
      <c r="H1251">
        <v>1</v>
      </c>
      <c r="I1251">
        <v>145</v>
      </c>
    </row>
    <row r="1252" spans="1:9" ht="12.75">
      <c r="A1252" s="58">
        <v>20553</v>
      </c>
      <c r="B1252" s="5" t="s">
        <v>777</v>
      </c>
      <c r="C1252" s="5">
        <v>13</v>
      </c>
      <c r="D1252" s="5" t="s">
        <v>780</v>
      </c>
      <c r="E1252" s="5">
        <v>201</v>
      </c>
      <c r="F1252" s="5" t="s">
        <v>781</v>
      </c>
      <c r="G1252" s="7" t="s">
        <v>738</v>
      </c>
      <c r="H1252">
        <v>1</v>
      </c>
      <c r="I1252">
        <v>145</v>
      </c>
    </row>
    <row r="1253" spans="1:9" ht="12.75">
      <c r="A1253" s="56">
        <v>5</v>
      </c>
      <c r="B1253" s="5" t="s">
        <v>778</v>
      </c>
      <c r="C1253" s="5">
        <v>6</v>
      </c>
      <c r="D1253" s="5" t="s">
        <v>523</v>
      </c>
      <c r="E1253" s="5">
        <v>181</v>
      </c>
      <c r="F1253" s="5" t="s">
        <v>524</v>
      </c>
      <c r="G1253" s="7" t="s">
        <v>738</v>
      </c>
      <c r="H1253">
        <v>1</v>
      </c>
      <c r="I1253">
        <v>145</v>
      </c>
    </row>
  </sheetData>
  <sheetProtection/>
  <autoFilter ref="A1:I1253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BB111"/>
  <sheetViews>
    <sheetView tabSelected="1" zoomScale="85" zoomScaleNormal="85" zoomScalePageLayoutView="0" workbookViewId="0" topLeftCell="A1">
      <selection activeCell="J23" sqref="J23"/>
    </sheetView>
  </sheetViews>
  <sheetFormatPr defaultColWidth="0" defaultRowHeight="12.75" zeroHeight="1"/>
  <cols>
    <col min="1" max="2" width="9.140625" style="0" customWidth="1"/>
    <col min="3" max="3" width="13.140625" style="0" customWidth="1"/>
    <col min="4" max="4" width="9.140625" style="0" customWidth="1"/>
    <col min="5" max="5" width="6.7109375" style="0" customWidth="1"/>
    <col min="6" max="10" width="9.140625" style="0" customWidth="1"/>
    <col min="11" max="11" width="11.00390625" style="0" customWidth="1"/>
    <col min="12" max="13" width="9.140625" style="0" customWidth="1"/>
    <col min="14" max="14" width="6.140625" style="0" customWidth="1"/>
    <col min="15" max="15" width="8.421875" style="0" customWidth="1"/>
    <col min="16" max="16" width="9.421875" style="0" customWidth="1"/>
    <col min="17" max="17" width="0.71875" style="0" hidden="1" customWidth="1"/>
    <col min="18" max="18" width="4.140625" style="60" hidden="1" customWidth="1"/>
    <col min="19" max="27" width="9.140625" style="60" hidden="1" customWidth="1"/>
    <col min="28" max="28" width="2.140625" style="60" hidden="1" customWidth="1"/>
    <col min="29" max="54" width="0" style="38" hidden="1" customWidth="1"/>
    <col min="55" max="16384" width="0" style="0" hidden="1" customWidth="1"/>
  </cols>
  <sheetData>
    <row r="1" spans="1:19" ht="20.25">
      <c r="A1" s="82"/>
      <c r="B1" s="48"/>
      <c r="C1" s="83" t="s">
        <v>103</v>
      </c>
      <c r="D1" s="83"/>
      <c r="E1" s="83"/>
      <c r="F1" s="83"/>
      <c r="G1" s="83"/>
      <c r="H1" s="83"/>
      <c r="I1" s="83"/>
      <c r="J1" s="83"/>
      <c r="K1" s="83"/>
      <c r="L1" s="83"/>
      <c r="M1" s="49"/>
      <c r="N1" s="49"/>
      <c r="O1" s="49"/>
      <c r="P1" s="49"/>
      <c r="Q1" s="40"/>
      <c r="R1" s="41"/>
      <c r="S1" s="41"/>
    </row>
    <row r="2" spans="1:19" ht="18">
      <c r="A2" s="82"/>
      <c r="B2" s="48"/>
      <c r="C2" s="84" t="s">
        <v>711</v>
      </c>
      <c r="D2" s="84"/>
      <c r="E2" s="84"/>
      <c r="F2" s="84"/>
      <c r="G2" s="84"/>
      <c r="H2" s="84"/>
      <c r="I2" s="84"/>
      <c r="J2" s="84"/>
      <c r="K2" s="84"/>
      <c r="L2" s="84"/>
      <c r="M2" s="49"/>
      <c r="N2" s="49"/>
      <c r="O2" s="49"/>
      <c r="P2" s="49"/>
      <c r="Q2" s="40"/>
      <c r="R2" s="41"/>
      <c r="S2" s="41"/>
    </row>
    <row r="3" spans="1:19" ht="18" customHeight="1">
      <c r="A3" s="82"/>
      <c r="B3" s="48"/>
      <c r="C3" s="84" t="s">
        <v>72</v>
      </c>
      <c r="D3" s="84"/>
      <c r="E3" s="84"/>
      <c r="F3" s="84"/>
      <c r="G3" s="84"/>
      <c r="H3" s="84"/>
      <c r="I3" s="84"/>
      <c r="J3" s="84"/>
      <c r="K3" s="84"/>
      <c r="L3" s="84"/>
      <c r="M3" s="90"/>
      <c r="N3" s="90"/>
      <c r="O3" s="90"/>
      <c r="P3" s="49"/>
      <c r="Q3" s="40"/>
      <c r="R3" s="41"/>
      <c r="S3" s="41"/>
    </row>
    <row r="4" spans="1:19" ht="18">
      <c r="A4" s="82"/>
      <c r="B4" s="48"/>
      <c r="C4" s="84" t="s">
        <v>73</v>
      </c>
      <c r="D4" s="84"/>
      <c r="E4" s="84"/>
      <c r="F4" s="84"/>
      <c r="G4" s="84"/>
      <c r="H4" s="84"/>
      <c r="I4" s="84"/>
      <c r="J4" s="84"/>
      <c r="K4" s="84"/>
      <c r="L4" s="84"/>
      <c r="M4" s="90"/>
      <c r="N4" s="90"/>
      <c r="O4" s="90"/>
      <c r="P4" s="49"/>
      <c r="Q4" s="40"/>
      <c r="R4" s="41"/>
      <c r="S4" s="41"/>
    </row>
    <row r="5" spans="1:19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90"/>
      <c r="N5" s="90"/>
      <c r="O5" s="90"/>
      <c r="P5" s="49"/>
      <c r="Q5" s="40"/>
      <c r="R5" s="41"/>
      <c r="S5" s="41"/>
    </row>
    <row r="6" spans="1:19" ht="23.25" customHeight="1">
      <c r="A6" s="50"/>
      <c r="B6" s="49"/>
      <c r="C6" s="87" t="s">
        <v>510</v>
      </c>
      <c r="D6" s="87"/>
      <c r="E6" s="87"/>
      <c r="F6" s="87"/>
      <c r="G6" s="87"/>
      <c r="H6" s="87"/>
      <c r="I6" s="87"/>
      <c r="J6" s="87"/>
      <c r="K6" s="87"/>
      <c r="L6" s="87"/>
      <c r="M6" s="90"/>
      <c r="N6" s="90"/>
      <c r="O6" s="90"/>
      <c r="P6" s="49"/>
      <c r="Q6" s="40"/>
      <c r="R6" s="41"/>
      <c r="S6" s="41"/>
    </row>
    <row r="7" spans="1:19" ht="26.25" customHeight="1">
      <c r="A7" s="49"/>
      <c r="B7" s="49"/>
      <c r="C7" s="88" t="s">
        <v>757</v>
      </c>
      <c r="D7" s="88"/>
      <c r="E7" s="88"/>
      <c r="F7" s="88"/>
      <c r="G7" s="88"/>
      <c r="H7" s="88"/>
      <c r="I7" s="88"/>
      <c r="J7" s="88"/>
      <c r="K7" s="88"/>
      <c r="L7" s="88"/>
      <c r="M7" s="90"/>
      <c r="N7" s="90"/>
      <c r="O7" s="90"/>
      <c r="P7" s="49"/>
      <c r="Q7" s="40"/>
      <c r="R7" s="41"/>
      <c r="S7" s="41"/>
    </row>
    <row r="8" spans="1:19" ht="21" customHeight="1">
      <c r="A8" s="49"/>
      <c r="B8" s="49"/>
      <c r="C8" s="85" t="s">
        <v>756</v>
      </c>
      <c r="D8" s="86"/>
      <c r="E8" s="86"/>
      <c r="F8" s="86"/>
      <c r="G8" s="86"/>
      <c r="H8" s="86"/>
      <c r="I8" s="86"/>
      <c r="J8" s="86"/>
      <c r="K8" s="86"/>
      <c r="L8" s="86"/>
      <c r="M8" s="49"/>
      <c r="N8" s="49"/>
      <c r="O8" s="49"/>
      <c r="P8" s="49"/>
      <c r="Q8" s="40"/>
      <c r="R8" s="41"/>
      <c r="S8" s="41"/>
    </row>
    <row r="9" spans="1:54" ht="15.75" customHeight="1">
      <c r="A9" s="111" t="s">
        <v>752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43"/>
      <c r="S9" s="43"/>
      <c r="T9" s="43"/>
      <c r="U9" s="61"/>
      <c r="V9" s="61"/>
      <c r="W9" s="61"/>
      <c r="X9" s="61"/>
      <c r="Y9" s="61"/>
      <c r="Z9" s="61"/>
      <c r="AA9" s="61"/>
      <c r="AB9" s="6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15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43"/>
      <c r="S10" s="43"/>
      <c r="T10" s="43"/>
      <c r="U10" s="61"/>
      <c r="V10" s="61"/>
      <c r="W10" s="61"/>
      <c r="X10" s="61"/>
      <c r="Y10" s="61"/>
      <c r="Z10" s="61"/>
      <c r="AA10" s="61"/>
      <c r="AB10" s="6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19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0"/>
      <c r="R11" s="41"/>
      <c r="S11" s="41"/>
    </row>
    <row r="12" spans="1:28" ht="18.75" thickBot="1">
      <c r="A12" s="94" t="s">
        <v>339</v>
      </c>
      <c r="B12" s="94"/>
      <c r="C12" s="94"/>
      <c r="D12" s="94"/>
      <c r="E12" s="94"/>
      <c r="F12" s="95"/>
      <c r="G12" s="96"/>
      <c r="H12" s="89" t="s">
        <v>340</v>
      </c>
      <c r="I12" s="82"/>
      <c r="J12" s="44"/>
      <c r="K12" s="48" t="s">
        <v>246</v>
      </c>
      <c r="L12" s="91">
        <f>IF(OR(J12="",R14&lt;&gt;F12),"",VLOOKUP(R12,TABG,3,0))</f>
      </c>
      <c r="M12" s="92"/>
      <c r="N12" s="45">
        <f>_xlfn.IFERROR(IF(VLOOKUP(R12,TABG,6,0)="","",VLOOKUP(R12,TABG,4,0)),"")</f>
      </c>
      <c r="O12" s="51"/>
      <c r="P12" s="51"/>
      <c r="Q12" s="40"/>
      <c r="R12" s="62">
        <f>CONCATENATE(F12,J12)</f>
      </c>
      <c r="S12" s="41"/>
      <c r="AB12" s="63">
        <f>J12</f>
        <v>0</v>
      </c>
    </row>
    <row r="13" spans="1:19" ht="13.5" thickTop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0"/>
      <c r="R13" s="41"/>
      <c r="S13" s="41"/>
    </row>
    <row r="14" spans="1:19" ht="16.5" customHeight="1" thickBot="1">
      <c r="A14" s="93" t="s">
        <v>74</v>
      </c>
      <c r="B14" s="93"/>
      <c r="C14" s="93"/>
      <c r="D14" s="49"/>
      <c r="E14" s="49"/>
      <c r="F14" s="91">
        <f>IF(OR(J12=0,R14&lt;&gt;F12),"",VLOOKUP(R12,TABG,2,0))</f>
      </c>
      <c r="G14" s="91"/>
      <c r="H14" s="91"/>
      <c r="I14" s="91"/>
      <c r="J14" s="91"/>
      <c r="K14" s="91"/>
      <c r="L14" s="91"/>
      <c r="M14" s="92"/>
      <c r="N14" s="52">
        <f>IF(J12="","",IF(F12=R14,"","SERVIDOR INEXISTENTE, CONFIRA O RS E O PV."))</f>
      </c>
      <c r="O14" s="52"/>
      <c r="P14" s="52"/>
      <c r="Q14" s="42"/>
      <c r="R14" s="62">
        <f>IF(F12="","",VLOOKUP(R12,TABG,5,0))</f>
      </c>
      <c r="S14" s="41"/>
    </row>
    <row r="15" spans="1:19" ht="13.5" customHeight="1" thickTop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2"/>
      <c r="O15" s="52"/>
      <c r="P15" s="52"/>
      <c r="Q15" s="42"/>
      <c r="R15" s="41"/>
      <c r="S15" s="41"/>
    </row>
    <row r="16" spans="1:19" ht="16.5" customHeight="1" thickBot="1">
      <c r="A16" s="49" t="s">
        <v>509</v>
      </c>
      <c r="B16" s="49"/>
      <c r="C16" s="49"/>
      <c r="D16" s="49"/>
      <c r="E16" s="49"/>
      <c r="F16" s="91">
        <f>IF(OR(J12="",R14&lt;&gt;F12),"",VLOOKUP(R12,TABG,20,0))</f>
      </c>
      <c r="G16" s="91"/>
      <c r="H16" s="91"/>
      <c r="I16" s="91"/>
      <c r="J16" s="91"/>
      <c r="K16" s="91"/>
      <c r="L16" s="91"/>
      <c r="M16" s="92"/>
      <c r="N16" s="52"/>
      <c r="O16" s="52"/>
      <c r="P16" s="52"/>
      <c r="Q16" s="42"/>
      <c r="R16" s="41"/>
      <c r="S16" s="41"/>
    </row>
    <row r="17" spans="1:19" ht="13.5" customHeight="1" thickTop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  <c r="Q17" s="42"/>
      <c r="R17" s="41"/>
      <c r="S17" s="41"/>
    </row>
    <row r="18" spans="1:19" ht="16.5" customHeight="1" thickBot="1">
      <c r="A18" s="93" t="s">
        <v>90</v>
      </c>
      <c r="B18" s="93"/>
      <c r="C18" s="2">
        <f>IF(OR(J12="",R14&lt;&gt;F12),"",VLOOKUP($R$12,TABG,19,0))</f>
      </c>
      <c r="D18" s="48" t="s">
        <v>92</v>
      </c>
      <c r="E18" s="74">
        <f>IF(OR(J12="",R14&lt;&gt;F12),"",VLOOKUP($R$12,TABG,18,0))</f>
      </c>
      <c r="F18" s="48" t="s">
        <v>109</v>
      </c>
      <c r="G18" s="2">
        <f>IF(OR(J12="",R14&lt;&gt;F12),"",VLOOKUP(R12,TABG,8,0))</f>
      </c>
      <c r="H18" s="48" t="s">
        <v>75</v>
      </c>
      <c r="I18" s="91">
        <f>IF(OR(J12="",R14&lt;&gt;F12),"",VLOOKUP(R12,TABG,21,0))</f>
      </c>
      <c r="J18" s="91"/>
      <c r="K18" s="91"/>
      <c r="L18" s="91"/>
      <c r="M18" s="92"/>
      <c r="N18" s="52"/>
      <c r="O18" s="52"/>
      <c r="P18" s="52"/>
      <c r="Q18" s="42"/>
      <c r="R18" s="41"/>
      <c r="S18" s="41"/>
    </row>
    <row r="19" spans="1:19" ht="13.5" customHeight="1" thickTop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2"/>
      <c r="O19" s="52"/>
      <c r="P19" s="52"/>
      <c r="Q19" s="42"/>
      <c r="R19" s="41"/>
      <c r="S19" s="41"/>
    </row>
    <row r="20" spans="1:19" ht="16.5" thickBot="1">
      <c r="A20" s="93" t="s">
        <v>80</v>
      </c>
      <c r="B20" s="93"/>
      <c r="C20" s="2">
        <f>IF(OR(J12="",R14&lt;&gt;F12),"",VLOOKUP($R$12,TABG,11,0))</f>
      </c>
      <c r="D20" s="82" t="s">
        <v>81</v>
      </c>
      <c r="E20" s="82"/>
      <c r="F20" s="82"/>
      <c r="G20" s="97">
        <f>IF(OR(J12="",R14&lt;&gt;F12),"",VLOOKUP(R12,TABG,12,0))</f>
      </c>
      <c r="H20" s="97"/>
      <c r="I20" s="97"/>
      <c r="J20" s="97"/>
      <c r="K20" s="97"/>
      <c r="L20" s="97"/>
      <c r="M20" s="98"/>
      <c r="N20" s="49"/>
      <c r="O20" s="49"/>
      <c r="P20" s="49"/>
      <c r="Q20" s="40"/>
      <c r="R20" s="41"/>
      <c r="S20" s="41"/>
    </row>
    <row r="21" spans="1:19" ht="13.5" thickTop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0"/>
      <c r="R21" s="41"/>
      <c r="S21" s="41"/>
    </row>
    <row r="22" spans="1:19" ht="16.5" thickBot="1">
      <c r="A22" s="93" t="s">
        <v>82</v>
      </c>
      <c r="B22" s="93"/>
      <c r="C22" s="109">
        <f>IF(OR(J12="",R14&lt;&gt;F12),"",VLOOKUP(R12,TABG,15,0))</f>
      </c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49"/>
      <c r="O22" s="49"/>
      <c r="P22" s="49"/>
      <c r="Q22" s="40"/>
      <c r="R22" s="41"/>
      <c r="S22" s="41"/>
    </row>
    <row r="23" spans="1:19" ht="13.5" thickTop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0"/>
      <c r="R23" s="41"/>
      <c r="S23" s="41"/>
    </row>
    <row r="24" spans="1:19" ht="16.5" thickBot="1">
      <c r="A24" s="49" t="s">
        <v>77</v>
      </c>
      <c r="B24" s="49"/>
      <c r="C24" s="2">
        <f>IF(OR(J12="",R14&lt;&gt;F12),"",LEFT(VLOOKUP(R12,TABG,8,0),1))</f>
      </c>
      <c r="D24" s="82" t="s">
        <v>78</v>
      </c>
      <c r="E24" s="82"/>
      <c r="F24" s="82"/>
      <c r="G24" s="2">
        <f>IF(OR(J12="",R14&lt;&gt;F12),"",LEFT(VLOOKUP(R12,TABG,9,0),1))</f>
      </c>
      <c r="H24" s="82" t="s">
        <v>79</v>
      </c>
      <c r="I24" s="82"/>
      <c r="J24" s="104">
        <f>IF(OR(J12="",R14&lt;&gt;F12),"",VLOOKUP(R12,TABG,10,0))</f>
      </c>
      <c r="K24" s="105"/>
      <c r="L24" s="49"/>
      <c r="M24" s="49"/>
      <c r="N24" s="49"/>
      <c r="O24" s="49"/>
      <c r="P24" s="49"/>
      <c r="Q24" s="40"/>
      <c r="R24" s="41"/>
      <c r="S24" s="41"/>
    </row>
    <row r="25" spans="1:19" ht="13.5" thickTop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0"/>
      <c r="R25" s="41"/>
      <c r="S25" s="41"/>
    </row>
    <row r="26" spans="1:19" ht="16.5" customHeight="1" thickBot="1">
      <c r="A26" s="93" t="s">
        <v>83</v>
      </c>
      <c r="B26" s="93"/>
      <c r="C26" s="93"/>
      <c r="D26" s="93"/>
      <c r="E26" s="91">
        <f>IF(OR(J12="",R14&lt;&gt;F12),"",VLOOKUP(R12,TABG,9,0))</f>
      </c>
      <c r="F26" s="92"/>
      <c r="G26" s="48" t="s">
        <v>84</v>
      </c>
      <c r="H26" s="91">
        <f>I18</f>
      </c>
      <c r="I26" s="91"/>
      <c r="J26" s="91"/>
      <c r="K26" s="92"/>
      <c r="L26" s="108">
        <f>IF(J12="","","UNIDADE DE PAGAM. DA SECRETARIA DA FAZENDA")</f>
      </c>
      <c r="M26" s="108"/>
      <c r="N26" s="108"/>
      <c r="O26" s="108"/>
      <c r="P26" s="49"/>
      <c r="Q26" s="40"/>
      <c r="R26" s="41"/>
      <c r="S26" s="41"/>
    </row>
    <row r="27" spans="1:19" ht="13.5" customHeight="1" thickTop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08"/>
      <c r="M27" s="108"/>
      <c r="N27" s="108"/>
      <c r="O27" s="108"/>
      <c r="P27" s="49"/>
      <c r="Q27" s="40"/>
      <c r="R27" s="41"/>
      <c r="S27" s="41"/>
    </row>
    <row r="28" spans="1:19" ht="16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08"/>
      <c r="M28" s="108"/>
      <c r="N28" s="108"/>
      <c r="O28" s="108"/>
      <c r="P28" s="49"/>
      <c r="Q28" s="40"/>
      <c r="R28" s="41"/>
      <c r="S28" s="41"/>
    </row>
    <row r="29" spans="1:19" ht="13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08"/>
      <c r="M29" s="108"/>
      <c r="N29" s="108"/>
      <c r="O29" s="108"/>
      <c r="P29" s="49"/>
      <c r="Q29" s="40"/>
      <c r="R29" s="41"/>
      <c r="S29" s="41"/>
    </row>
    <row r="30" spans="1:19" ht="16.5" customHeight="1" thickBot="1">
      <c r="A30" s="106" t="s">
        <v>69</v>
      </c>
      <c r="B30" s="106"/>
      <c r="C30" s="106"/>
      <c r="D30" s="106"/>
      <c r="E30" s="106"/>
      <c r="F30" s="106"/>
      <c r="G30" s="99"/>
      <c r="H30" s="99"/>
      <c r="I30" s="99"/>
      <c r="J30" s="99"/>
      <c r="K30" s="100"/>
      <c r="L30" s="49"/>
      <c r="M30" s="49"/>
      <c r="N30" s="49"/>
      <c r="O30" s="49"/>
      <c r="P30" s="49"/>
      <c r="Q30" s="40"/>
      <c r="R30" s="41"/>
      <c r="S30" s="41"/>
    </row>
    <row r="31" spans="1:19" ht="16.5" thickTop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103">
        <f>IF(J12="","","UCD")</f>
      </c>
      <c r="N31" s="103"/>
      <c r="O31" s="103"/>
      <c r="P31" s="49"/>
      <c r="Q31" s="40"/>
      <c r="R31" s="41"/>
      <c r="S31" s="41"/>
    </row>
    <row r="32" spans="1:19" ht="16.5" customHeight="1" thickBot="1">
      <c r="A32" s="107" t="s">
        <v>337</v>
      </c>
      <c r="B32" s="107"/>
      <c r="C32" s="107"/>
      <c r="D32" s="91">
        <f>IF(OR(J12="",R14&lt;&gt;F12),"",VLOOKUP(R12,TABG,14,0))</f>
      </c>
      <c r="E32" s="91"/>
      <c r="F32" s="91"/>
      <c r="G32" s="91"/>
      <c r="H32" s="91"/>
      <c r="I32" s="91"/>
      <c r="J32" s="91"/>
      <c r="K32" s="92"/>
      <c r="L32" s="49"/>
      <c r="M32" s="59">
        <f>IF(OR(J12="",R14&lt;&gt;F12),"",VLOOKUP(R12,TABG,16,0))</f>
      </c>
      <c r="N32" s="101">
        <f>IF(OR(J12="",R14&lt;&gt;F12),"",VLOOKUP(R12,TABG,17,0))</f>
      </c>
      <c r="O32" s="102"/>
      <c r="P32" s="49"/>
      <c r="Q32" s="40"/>
      <c r="R32" s="41"/>
      <c r="S32" s="41"/>
    </row>
    <row r="33" spans="1:19" ht="13.5" thickTop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0"/>
      <c r="R33" s="41"/>
      <c r="S33" s="41"/>
    </row>
    <row r="34" spans="1:19" ht="16.5" thickBot="1">
      <c r="A34" s="93" t="s">
        <v>338</v>
      </c>
      <c r="B34" s="93"/>
      <c r="C34" s="93"/>
      <c r="D34" s="91">
        <f>IF(OR(J12="",R14&lt;&gt;F12),"",VLOOKUP(R12,TABG,13,0))</f>
      </c>
      <c r="E34" s="91"/>
      <c r="F34" s="91"/>
      <c r="G34" s="91"/>
      <c r="H34" s="91"/>
      <c r="I34" s="91"/>
      <c r="J34" s="91"/>
      <c r="K34" s="92"/>
      <c r="L34" s="49"/>
      <c r="M34" s="49"/>
      <c r="N34" s="49"/>
      <c r="O34" s="49"/>
      <c r="P34" s="49"/>
      <c r="Q34" s="40"/>
      <c r="R34" s="41"/>
      <c r="S34" s="41"/>
    </row>
    <row r="35" spans="1:19" ht="13.5" thickTop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0"/>
      <c r="R35" s="41"/>
      <c r="S35" s="41"/>
    </row>
    <row r="36" spans="1:19" ht="13.5" thickBo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0"/>
      <c r="R36" s="41"/>
      <c r="S36" s="41"/>
    </row>
    <row r="37" spans="1:19" ht="16.5" thickBot="1" thickTop="1">
      <c r="A37" s="49"/>
      <c r="B37" s="49"/>
      <c r="C37" s="75" t="s">
        <v>749</v>
      </c>
      <c r="D37" s="76"/>
      <c r="E37" s="53" t="s">
        <v>750</v>
      </c>
      <c r="F37" s="54"/>
      <c r="G37" s="53"/>
      <c r="H37" s="54"/>
      <c r="I37" s="49"/>
      <c r="J37" s="49"/>
      <c r="K37" s="49"/>
      <c r="L37" s="49"/>
      <c r="M37" s="49"/>
      <c r="N37" s="49"/>
      <c r="O37" s="49"/>
      <c r="P37" s="49"/>
      <c r="Q37" s="40"/>
      <c r="R37" s="41"/>
      <c r="S37" s="41"/>
    </row>
    <row r="38" spans="1:19" ht="16.5" thickTop="1">
      <c r="A38" s="49"/>
      <c r="B38" s="49"/>
      <c r="C38" s="77" t="s">
        <v>751</v>
      </c>
      <c r="D38" s="77"/>
      <c r="E38" s="77" t="s">
        <v>751</v>
      </c>
      <c r="F38" s="77"/>
      <c r="G38" s="77"/>
      <c r="H38" s="77"/>
      <c r="I38" s="49"/>
      <c r="J38" s="49"/>
      <c r="K38" s="49"/>
      <c r="L38" s="49"/>
      <c r="M38" s="49"/>
      <c r="N38" s="49"/>
      <c r="O38" s="49"/>
      <c r="P38" s="49"/>
      <c r="Q38" s="40"/>
      <c r="R38" s="41"/>
      <c r="S38" s="41"/>
    </row>
    <row r="39" spans="1:28" s="38" customFormat="1" ht="15.75">
      <c r="A39" s="49"/>
      <c r="B39" s="49"/>
      <c r="C39" s="80" t="s">
        <v>751</v>
      </c>
      <c r="D39" s="80"/>
      <c r="E39" s="81" t="s">
        <v>751</v>
      </c>
      <c r="F39" s="81"/>
      <c r="G39" s="81"/>
      <c r="H39" s="81"/>
      <c r="I39" s="49"/>
      <c r="J39" s="49"/>
      <c r="K39" s="49"/>
      <c r="L39" s="49"/>
      <c r="M39" s="49"/>
      <c r="N39" s="49"/>
      <c r="O39" s="49"/>
      <c r="P39" s="49"/>
      <c r="Q39" s="40"/>
      <c r="R39" s="41"/>
      <c r="S39" s="41"/>
      <c r="T39" s="60"/>
      <c r="U39" s="60"/>
      <c r="V39" s="60"/>
      <c r="W39" s="60"/>
      <c r="X39" s="60"/>
      <c r="Y39" s="60"/>
      <c r="Z39" s="60"/>
      <c r="AA39" s="60"/>
      <c r="AB39" s="60"/>
    </row>
    <row r="40" spans="1:28" s="38" customFormat="1" ht="15.75">
      <c r="A40" s="49"/>
      <c r="B40" s="49"/>
      <c r="C40" s="80" t="s">
        <v>751</v>
      </c>
      <c r="D40" s="80"/>
      <c r="E40" s="81" t="s">
        <v>751</v>
      </c>
      <c r="F40" s="81"/>
      <c r="G40" s="81"/>
      <c r="H40" s="81"/>
      <c r="I40" s="49"/>
      <c r="J40" s="49"/>
      <c r="K40" s="49"/>
      <c r="L40" s="49"/>
      <c r="M40" s="49"/>
      <c r="N40" s="49"/>
      <c r="O40" s="49"/>
      <c r="P40" s="49"/>
      <c r="Q40" s="40"/>
      <c r="R40" s="41"/>
      <c r="S40" s="41"/>
      <c r="T40" s="60"/>
      <c r="U40" s="60"/>
      <c r="V40" s="60"/>
      <c r="W40" s="60"/>
      <c r="X40" s="60"/>
      <c r="Y40" s="60"/>
      <c r="Z40" s="60"/>
      <c r="AA40" s="60"/>
      <c r="AB40" s="60"/>
    </row>
    <row r="41" spans="1:28" s="38" customFormat="1" ht="15.75">
      <c r="A41" s="49"/>
      <c r="B41" s="49"/>
      <c r="C41" s="80" t="s">
        <v>751</v>
      </c>
      <c r="D41" s="80"/>
      <c r="E41" s="81" t="s">
        <v>751</v>
      </c>
      <c r="F41" s="81"/>
      <c r="G41" s="81"/>
      <c r="H41" s="81"/>
      <c r="I41" s="49"/>
      <c r="J41" s="49"/>
      <c r="K41" s="49"/>
      <c r="L41" s="49"/>
      <c r="M41" s="49"/>
      <c r="N41" s="49"/>
      <c r="O41" s="49"/>
      <c r="P41" s="49"/>
      <c r="Q41" s="40"/>
      <c r="R41" s="41"/>
      <c r="S41" s="41"/>
      <c r="T41" s="60"/>
      <c r="U41" s="60"/>
      <c r="V41" s="60"/>
      <c r="W41" s="60"/>
      <c r="X41" s="60"/>
      <c r="Y41" s="60"/>
      <c r="Z41" s="60"/>
      <c r="AA41" s="60"/>
      <c r="AB41" s="60"/>
    </row>
    <row r="42" spans="1:28" s="38" customFormat="1" ht="15.75" customHeight="1" hidden="1">
      <c r="A42" s="39"/>
      <c r="B42" s="39"/>
      <c r="C42" s="78" t="s">
        <v>751</v>
      </c>
      <c r="D42" s="78"/>
      <c r="E42" s="79" t="s">
        <v>751</v>
      </c>
      <c r="F42" s="79"/>
      <c r="G42" s="79"/>
      <c r="H42" s="79"/>
      <c r="I42" s="39"/>
      <c r="J42" s="39"/>
      <c r="K42" s="39"/>
      <c r="L42" s="39"/>
      <c r="M42" s="39"/>
      <c r="N42" s="39"/>
      <c r="O42" s="39"/>
      <c r="P42" s="39"/>
      <c r="Q42" s="40"/>
      <c r="R42" s="41"/>
      <c r="S42" s="41"/>
      <c r="T42" s="60"/>
      <c r="U42" s="60"/>
      <c r="V42" s="60"/>
      <c r="W42" s="60"/>
      <c r="X42" s="60"/>
      <c r="Y42" s="60"/>
      <c r="Z42" s="60"/>
      <c r="AA42" s="60"/>
      <c r="AB42" s="60"/>
    </row>
    <row r="43" spans="1:28" s="38" customFormat="1" ht="15.75" customHeight="1" hidden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</row>
    <row r="44" spans="18:28" s="38" customFormat="1" ht="12.75" hidden="1"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</row>
    <row r="45" spans="18:28" s="38" customFormat="1" ht="12.75" hidden="1"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</row>
    <row r="46" spans="18:28" s="38" customFormat="1" ht="12.75" hidden="1"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</row>
    <row r="47" spans="18:28" s="38" customFormat="1" ht="12.75" hidden="1"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</row>
    <row r="48" spans="18:28" s="38" customFormat="1" ht="12.75" hidden="1"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</row>
    <row r="49" spans="18:28" s="38" customFormat="1" ht="12.75" hidden="1"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</row>
    <row r="50" spans="18:28" s="38" customFormat="1" ht="12.75" hidden="1"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</row>
    <row r="51" spans="18:28" s="38" customFormat="1" ht="12.75" hidden="1"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</row>
    <row r="52" spans="18:28" s="38" customFormat="1" ht="12.75" hidden="1"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</row>
    <row r="53" spans="18:28" s="38" customFormat="1" ht="12.75" hidden="1"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</row>
    <row r="54" spans="18:28" s="38" customFormat="1" ht="12.75" hidden="1"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</row>
    <row r="55" spans="18:28" s="38" customFormat="1" ht="12.75" hidden="1"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</row>
    <row r="56" spans="18:28" s="38" customFormat="1" ht="12.75" hidden="1"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</row>
    <row r="57" spans="18:28" s="38" customFormat="1" ht="12.75" hidden="1"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</row>
    <row r="58" spans="18:28" s="38" customFormat="1" ht="12.75" hidden="1"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</row>
    <row r="59" spans="18:28" s="38" customFormat="1" ht="12.75" hidden="1"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</row>
    <row r="60" spans="18:28" s="38" customFormat="1" ht="12.75" hidden="1"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</row>
    <row r="61" spans="18:28" s="38" customFormat="1" ht="12.75" hidden="1"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</row>
    <row r="62" spans="18:28" s="38" customFormat="1" ht="12.75" hidden="1"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</row>
    <row r="63" spans="18:28" s="38" customFormat="1" ht="12.75" hidden="1"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</row>
    <row r="64" spans="18:28" s="38" customFormat="1" ht="12.75" hidden="1"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</row>
    <row r="65" spans="18:28" s="38" customFormat="1" ht="12.75" hidden="1"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</row>
    <row r="66" spans="18:28" s="38" customFormat="1" ht="12.75" hidden="1"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</row>
    <row r="67" spans="18:28" s="38" customFormat="1" ht="12.75" hidden="1"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</row>
    <row r="68" spans="18:28" s="38" customFormat="1" ht="12.75" hidden="1"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</row>
    <row r="69" spans="18:28" s="38" customFormat="1" ht="12.75" hidden="1"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</row>
    <row r="70" spans="18:28" s="38" customFormat="1" ht="12.75" hidden="1"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</row>
    <row r="71" spans="18:28" s="38" customFormat="1" ht="12.75" hidden="1"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</row>
    <row r="72" spans="18:28" s="38" customFormat="1" ht="12.75" hidden="1"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</row>
    <row r="73" spans="18:28" s="38" customFormat="1" ht="12.75" hidden="1"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</row>
    <row r="74" spans="18:28" s="38" customFormat="1" ht="12.75" hidden="1"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</row>
    <row r="75" spans="18:28" s="38" customFormat="1" ht="12.75" hidden="1"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</row>
    <row r="76" spans="18:28" s="38" customFormat="1" ht="12.75" hidden="1"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</row>
    <row r="77" spans="18:28" s="38" customFormat="1" ht="12.75" hidden="1"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</row>
    <row r="78" spans="18:28" s="38" customFormat="1" ht="12.75" hidden="1"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</row>
    <row r="79" spans="18:28" s="38" customFormat="1" ht="12.75" hidden="1"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</row>
    <row r="80" spans="18:28" s="38" customFormat="1" ht="12.75" hidden="1"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</row>
    <row r="81" spans="18:28" s="38" customFormat="1" ht="12.75" hidden="1"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</row>
    <row r="82" spans="18:28" s="38" customFormat="1" ht="12.75" hidden="1"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</row>
    <row r="83" spans="18:28" s="38" customFormat="1" ht="12.75" hidden="1"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</row>
    <row r="84" spans="18:28" s="38" customFormat="1" ht="12.75" hidden="1"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</row>
    <row r="85" spans="18:28" s="38" customFormat="1" ht="12.75" hidden="1"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</row>
    <row r="86" spans="18:28" s="38" customFormat="1" ht="12.75" hidden="1"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</row>
    <row r="87" spans="18:28" s="38" customFormat="1" ht="12.75" hidden="1"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</row>
    <row r="88" spans="18:28" s="38" customFormat="1" ht="12.75" hidden="1"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</row>
    <row r="89" spans="18:28" s="38" customFormat="1" ht="12.75" hidden="1"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</row>
    <row r="90" spans="18:28" s="38" customFormat="1" ht="12.75" hidden="1"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</row>
    <row r="91" spans="18:28" s="38" customFormat="1" ht="12.75" hidden="1"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</row>
    <row r="92" spans="18:28" s="38" customFormat="1" ht="12.75" hidden="1"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</row>
    <row r="93" spans="18:28" s="38" customFormat="1" ht="12.75" hidden="1"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</row>
    <row r="94" spans="18:28" s="38" customFormat="1" ht="12.75" hidden="1"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</row>
    <row r="95" spans="18:28" s="38" customFormat="1" ht="12.75" hidden="1"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</row>
    <row r="96" spans="18:28" s="38" customFormat="1" ht="12.75" hidden="1"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</row>
    <row r="97" spans="18:28" s="38" customFormat="1" ht="12.75" hidden="1"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</row>
    <row r="98" spans="18:28" s="38" customFormat="1" ht="12.75" hidden="1"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</row>
    <row r="99" spans="18:28" s="38" customFormat="1" ht="12.75" hidden="1"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</row>
    <row r="100" spans="18:28" s="38" customFormat="1" ht="12.75" hidden="1"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</row>
    <row r="101" spans="18:28" s="38" customFormat="1" ht="12.75" hidden="1"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</row>
    <row r="102" spans="18:28" s="38" customFormat="1" ht="12.75" hidden="1"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</row>
    <row r="103" spans="18:28" s="38" customFormat="1" ht="12.75" hidden="1"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</row>
    <row r="104" spans="18:28" s="38" customFormat="1" ht="12.75" hidden="1"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</row>
    <row r="105" spans="18:28" s="38" customFormat="1" ht="12.75" hidden="1"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</row>
    <row r="106" spans="18:28" s="38" customFormat="1" ht="12.75" hidden="1"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</row>
    <row r="107" spans="18:28" s="38" customFormat="1" ht="12.75" hidden="1"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</row>
    <row r="108" spans="18:28" s="38" customFormat="1" ht="12.75" hidden="1"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</row>
    <row r="109" spans="18:28" s="38" customFormat="1" ht="12.75" hidden="1"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</row>
    <row r="110" spans="18:28" s="38" customFormat="1" ht="12.75" hidden="1"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</row>
    <row r="111" spans="18:28" s="38" customFormat="1" ht="12.75" hidden="1"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</row>
    <row r="112" ht="12.75" hidden="1"/>
  </sheetData>
  <sheetProtection password="C664" sheet="1"/>
  <mergeCells count="50">
    <mergeCell ref="A22:B22"/>
    <mergeCell ref="L26:O29"/>
    <mergeCell ref="C22:M22"/>
    <mergeCell ref="F16:M16"/>
    <mergeCell ref="A14:C14"/>
    <mergeCell ref="A9:Q10"/>
    <mergeCell ref="F14:M14"/>
    <mergeCell ref="N32:O32"/>
    <mergeCell ref="M31:O31"/>
    <mergeCell ref="J24:K24"/>
    <mergeCell ref="A30:F30"/>
    <mergeCell ref="H26:K26"/>
    <mergeCell ref="A32:C32"/>
    <mergeCell ref="A34:C34"/>
    <mergeCell ref="D34:K34"/>
    <mergeCell ref="G20:M20"/>
    <mergeCell ref="D20:F20"/>
    <mergeCell ref="A26:D26"/>
    <mergeCell ref="E26:F26"/>
    <mergeCell ref="G30:K30"/>
    <mergeCell ref="D24:F24"/>
    <mergeCell ref="H24:I24"/>
    <mergeCell ref="D32:K32"/>
    <mergeCell ref="M3:O7"/>
    <mergeCell ref="L12:M12"/>
    <mergeCell ref="A20:B20"/>
    <mergeCell ref="A12:E12"/>
    <mergeCell ref="F12:G12"/>
    <mergeCell ref="A18:B18"/>
    <mergeCell ref="I18:M18"/>
    <mergeCell ref="E41:H41"/>
    <mergeCell ref="A1:A4"/>
    <mergeCell ref="C1:L1"/>
    <mergeCell ref="C2:L2"/>
    <mergeCell ref="C3:L3"/>
    <mergeCell ref="C4:L4"/>
    <mergeCell ref="C8:L8"/>
    <mergeCell ref="C6:L6"/>
    <mergeCell ref="C7:L7"/>
    <mergeCell ref="H12:I12"/>
    <mergeCell ref="C37:D37"/>
    <mergeCell ref="E38:H38"/>
    <mergeCell ref="C42:D42"/>
    <mergeCell ref="E42:H42"/>
    <mergeCell ref="C38:D38"/>
    <mergeCell ref="C39:D39"/>
    <mergeCell ref="E39:H39"/>
    <mergeCell ref="C40:D40"/>
    <mergeCell ref="E40:H40"/>
    <mergeCell ref="C41:D41"/>
  </mergeCells>
  <dataValidations count="1">
    <dataValidation type="list" allowBlank="1" showInputMessage="1" showErrorMessage="1" sqref="J12">
      <formula1>"1,2,3,4,5,6,7,8,9,10,11,12,13,14,15"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C20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26.28125" style="0" bestFit="1" customWidth="1"/>
    <col min="3" max="3" width="21.57421875" style="0" bestFit="1" customWidth="1"/>
  </cols>
  <sheetData>
    <row r="1" spans="1:3" ht="12.75">
      <c r="A1">
        <v>4349</v>
      </c>
      <c r="B1" t="s">
        <v>727</v>
      </c>
      <c r="C1" t="s">
        <v>76</v>
      </c>
    </row>
    <row r="2" spans="1:3" ht="12.75">
      <c r="A2">
        <v>3924</v>
      </c>
      <c r="B2" t="s">
        <v>663</v>
      </c>
      <c r="C2" t="s">
        <v>76</v>
      </c>
    </row>
    <row r="3" spans="1:3" ht="12.75">
      <c r="A3">
        <v>3925</v>
      </c>
      <c r="B3" t="s">
        <v>733</v>
      </c>
      <c r="C3" t="s">
        <v>76</v>
      </c>
    </row>
    <row r="4" spans="1:3" ht="12.75">
      <c r="A4">
        <v>3899</v>
      </c>
      <c r="B4" t="s">
        <v>730</v>
      </c>
      <c r="C4" t="s">
        <v>732</v>
      </c>
    </row>
    <row r="5" spans="1:3" ht="12.75">
      <c r="A5">
        <v>3900</v>
      </c>
      <c r="B5" t="s">
        <v>742</v>
      </c>
      <c r="C5" t="s">
        <v>732</v>
      </c>
    </row>
    <row r="6" spans="1:3" ht="12.75">
      <c r="A6">
        <v>3901</v>
      </c>
      <c r="B6" t="s">
        <v>734</v>
      </c>
      <c r="C6" t="s">
        <v>732</v>
      </c>
    </row>
    <row r="7" spans="1:3" ht="12.75">
      <c r="A7">
        <v>3923</v>
      </c>
      <c r="B7" t="s">
        <v>743</v>
      </c>
      <c r="C7" t="s">
        <v>732</v>
      </c>
    </row>
    <row r="13" spans="1:2" ht="12.75">
      <c r="A13" t="s">
        <v>717</v>
      </c>
      <c r="B13" t="s">
        <v>744</v>
      </c>
    </row>
    <row r="14" spans="1:2" ht="12.75">
      <c r="A14" t="s">
        <v>726</v>
      </c>
      <c r="B14" t="s">
        <v>735</v>
      </c>
    </row>
    <row r="15" spans="1:2" ht="12.75">
      <c r="A15" t="s">
        <v>731</v>
      </c>
      <c r="B15" t="s">
        <v>736</v>
      </c>
    </row>
    <row r="16" spans="1:2" ht="12.75">
      <c r="A16" t="s">
        <v>745</v>
      </c>
      <c r="B16" t="s">
        <v>736</v>
      </c>
    </row>
    <row r="17" spans="1:2" ht="12.75">
      <c r="A17" t="s">
        <v>746</v>
      </c>
      <c r="B17" t="s">
        <v>736</v>
      </c>
    </row>
    <row r="18" spans="1:2" ht="12.75">
      <c r="A18" t="s">
        <v>747</v>
      </c>
      <c r="B18" t="s">
        <v>736</v>
      </c>
    </row>
    <row r="19" spans="1:2" ht="12.75">
      <c r="A19" t="s">
        <v>748</v>
      </c>
      <c r="B19" t="s">
        <v>736</v>
      </c>
    </row>
    <row r="20" spans="1:2" ht="12.75">
      <c r="A20" s="47" t="s">
        <v>754</v>
      </c>
      <c r="B20" s="47" t="s">
        <v>736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"/>
  <dimension ref="A1:AQ112"/>
  <sheetViews>
    <sheetView showGridLines="0" view="pageBreakPreview" zoomScaleSheetLayoutView="100" zoomScalePageLayoutView="70" workbookViewId="0" topLeftCell="A1">
      <selection activeCell="M21" sqref="M21:N21"/>
    </sheetView>
  </sheetViews>
  <sheetFormatPr defaultColWidth="9.140625" defaultRowHeight="12.75"/>
  <cols>
    <col min="1" max="1" width="1.7109375" style="0" customWidth="1"/>
    <col min="2" max="2" width="8.28125" style="0" customWidth="1"/>
    <col min="3" max="3" width="9.7109375" style="0" customWidth="1"/>
    <col min="4" max="4" width="6.28125" style="0" customWidth="1"/>
    <col min="5" max="5" width="11.00390625" style="0" customWidth="1"/>
    <col min="6" max="6" width="12.00390625" style="0" customWidth="1"/>
    <col min="7" max="7" width="7.7109375" style="0" customWidth="1"/>
    <col min="8" max="8" width="8.7109375" style="0" customWidth="1"/>
    <col min="9" max="9" width="9.00390625" style="0" customWidth="1"/>
    <col min="10" max="10" width="7.00390625" style="0" customWidth="1"/>
    <col min="11" max="11" width="9.28125" style="0" customWidth="1"/>
    <col min="12" max="12" width="11.421875" style="0" customWidth="1"/>
    <col min="13" max="13" width="9.57421875" style="0" customWidth="1"/>
    <col min="14" max="14" width="7.421875" style="0" customWidth="1"/>
    <col min="15" max="15" width="8.421875" style="0" customWidth="1"/>
  </cols>
  <sheetData>
    <row r="1" spans="1:43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19.5" customHeight="1">
      <c r="A2" s="6"/>
      <c r="B2" s="154"/>
      <c r="C2" s="31"/>
      <c r="D2" s="132" t="s">
        <v>103</v>
      </c>
      <c r="E2" s="132"/>
      <c r="F2" s="132"/>
      <c r="G2" s="132"/>
      <c r="H2" s="132"/>
      <c r="I2" s="132"/>
      <c r="J2" s="132"/>
      <c r="K2" s="132"/>
      <c r="L2" s="132"/>
      <c r="M2" s="133"/>
      <c r="N2" s="32" t="s">
        <v>94</v>
      </c>
      <c r="O2" s="32" t="s">
        <v>95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9.5" customHeight="1">
      <c r="A3" s="6"/>
      <c r="B3" s="155"/>
      <c r="C3" s="33"/>
      <c r="D3" s="134" t="s">
        <v>711</v>
      </c>
      <c r="E3" s="134"/>
      <c r="F3" s="134"/>
      <c r="G3" s="134"/>
      <c r="H3" s="134"/>
      <c r="I3" s="134"/>
      <c r="J3" s="134"/>
      <c r="K3" s="134"/>
      <c r="L3" s="134"/>
      <c r="M3" s="135"/>
      <c r="N3" s="34">
        <f>'TELA INICIAL'!M32</f>
      </c>
      <c r="O3" s="34">
        <f>'TELA INICIAL'!N32</f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19.5" customHeight="1">
      <c r="A4" s="6"/>
      <c r="B4" s="155"/>
      <c r="C4" s="33"/>
      <c r="D4" s="136">
        <f>'TELA INICIAL'!D32</f>
      </c>
      <c r="E4" s="136"/>
      <c r="F4" s="136"/>
      <c r="G4" s="136"/>
      <c r="H4" s="136"/>
      <c r="I4" s="136"/>
      <c r="J4" s="136"/>
      <c r="K4" s="136"/>
      <c r="L4" s="136"/>
      <c r="M4" s="137"/>
      <c r="N4" s="146"/>
      <c r="O4" s="14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9.5" customHeight="1">
      <c r="A5" s="6"/>
      <c r="B5" s="155"/>
      <c r="C5" s="33"/>
      <c r="D5" s="136">
        <f>'TELA INICIAL'!D34</f>
      </c>
      <c r="E5" s="136"/>
      <c r="F5" s="136"/>
      <c r="G5" s="136"/>
      <c r="H5" s="136"/>
      <c r="I5" s="136"/>
      <c r="J5" s="136"/>
      <c r="K5" s="136"/>
      <c r="L5" s="136"/>
      <c r="M5" s="137"/>
      <c r="N5" s="148"/>
      <c r="O5" s="14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9.5" customHeight="1">
      <c r="A6" s="6"/>
      <c r="B6" s="156"/>
      <c r="C6" s="35"/>
      <c r="D6" s="152"/>
      <c r="E6" s="152"/>
      <c r="F6" s="152"/>
      <c r="G6" s="152"/>
      <c r="H6" s="152"/>
      <c r="I6" s="152"/>
      <c r="J6" s="152"/>
      <c r="K6" s="152"/>
      <c r="L6" s="152"/>
      <c r="M6" s="153"/>
      <c r="N6" s="157" t="s">
        <v>110</v>
      </c>
      <c r="O6" s="15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7.5" customHeight="1">
      <c r="A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8">
      <c r="A8" s="6"/>
      <c r="B8" s="115" t="s">
        <v>104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21.75" customHeight="1">
      <c r="A9" s="6"/>
      <c r="B9" s="112" t="s">
        <v>710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5">
      <c r="A10" s="6"/>
      <c r="B10" s="112" t="s">
        <v>111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4.25" customHeight="1">
      <c r="A11" s="6"/>
      <c r="B11" s="123" t="s">
        <v>2194</v>
      </c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2.75" customHeight="1">
      <c r="A12" s="6"/>
      <c r="B12" s="127"/>
      <c r="C12" s="128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ht="12.75" customHeight="1">
      <c r="A13" s="6"/>
      <c r="B13" s="127"/>
      <c r="C13" s="128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ht="12.75" customHeight="1">
      <c r="A14" s="6"/>
      <c r="B14" s="127"/>
      <c r="C14" s="12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ht="12.75" customHeight="1">
      <c r="A15" s="6"/>
      <c r="B15" s="127"/>
      <c r="C15" s="128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2.75" customHeight="1">
      <c r="A16" s="6"/>
      <c r="B16" s="127"/>
      <c r="C16" s="128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ht="12.75" customHeight="1">
      <c r="A17" s="6"/>
      <c r="B17" s="127"/>
      <c r="C17" s="128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25.5" customHeight="1">
      <c r="A18" s="6"/>
      <c r="B18" s="127"/>
      <c r="C18" s="128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6.75" customHeight="1">
      <c r="A19" s="6"/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12.75">
      <c r="A20" s="6"/>
      <c r="B20" s="145" t="s">
        <v>91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ht="12.75">
      <c r="A21" s="6"/>
      <c r="B21" s="121" t="s">
        <v>113</v>
      </c>
      <c r="C21" s="121"/>
      <c r="D21" s="121"/>
      <c r="E21" s="9" t="s">
        <v>96</v>
      </c>
      <c r="F21" s="121" t="s">
        <v>89</v>
      </c>
      <c r="G21" s="121"/>
      <c r="H21" s="121"/>
      <c r="I21" s="121"/>
      <c r="J21" s="121"/>
      <c r="K21" s="121"/>
      <c r="L21" s="121"/>
      <c r="M21" s="118" t="s">
        <v>114</v>
      </c>
      <c r="N21" s="120"/>
      <c r="O21" s="9" t="s">
        <v>97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42" customHeight="1">
      <c r="A22" s="6"/>
      <c r="B22" s="142">
        <f>IF('TELA INICIAL'!F12="","",'TELA INICIAL'!F12)</f>
      </c>
      <c r="C22" s="143"/>
      <c r="D22" s="144"/>
      <c r="E22" s="46">
        <f>IF('TELA INICIAL'!AB12=0,"",'TELA INICIAL'!AB12)</f>
      </c>
      <c r="F22" s="122">
        <f>'TELA INICIAL'!F14</f>
      </c>
      <c r="G22" s="122"/>
      <c r="H22" s="122"/>
      <c r="I22" s="122"/>
      <c r="J22" s="122"/>
      <c r="K22" s="122"/>
      <c r="L22" s="122"/>
      <c r="M22" s="142">
        <f>'TELA INICIAL'!L12</f>
      </c>
      <c r="N22" s="144"/>
      <c r="O22" s="36">
        <f>'TELA INICIAL'!N12</f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ht="6" customHeight="1">
      <c r="A23" s="6"/>
      <c r="B23" s="12"/>
      <c r="C23" s="12"/>
      <c r="D23" s="12"/>
      <c r="E23" s="13"/>
      <c r="F23" s="12"/>
      <c r="G23" s="12"/>
      <c r="H23" s="12"/>
      <c r="I23" s="12"/>
      <c r="J23" s="12"/>
      <c r="K23" s="12"/>
      <c r="L23" s="12"/>
      <c r="M23" s="12"/>
      <c r="N23" s="13"/>
      <c r="O23" s="1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2.75">
      <c r="A24" s="6"/>
      <c r="B24" s="145" t="s">
        <v>99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2.75">
      <c r="A25" s="6"/>
      <c r="B25" s="121" t="s">
        <v>112</v>
      </c>
      <c r="C25" s="121"/>
      <c r="D25" s="121"/>
      <c r="E25" s="121"/>
      <c r="F25" s="121"/>
      <c r="G25" s="121" t="s">
        <v>90</v>
      </c>
      <c r="H25" s="121"/>
      <c r="I25" s="9" t="s">
        <v>92</v>
      </c>
      <c r="J25" s="118" t="s">
        <v>109</v>
      </c>
      <c r="K25" s="120"/>
      <c r="L25" s="121" t="s">
        <v>98</v>
      </c>
      <c r="M25" s="121"/>
      <c r="N25" s="121"/>
      <c r="O25" s="121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25.5" customHeight="1">
      <c r="A26" s="6"/>
      <c r="B26" s="122">
        <f>'TELA INICIAL'!F16</f>
      </c>
      <c r="C26" s="122"/>
      <c r="D26" s="122"/>
      <c r="E26" s="122"/>
      <c r="F26" s="122"/>
      <c r="G26" s="122">
        <f>'TELA INICIAL'!C18</f>
      </c>
      <c r="H26" s="122"/>
      <c r="I26" s="10">
        <f>'TELA INICIAL'!E18</f>
      </c>
      <c r="J26" s="142">
        <f>'TELA INICIAL'!G18</f>
      </c>
      <c r="K26" s="144"/>
      <c r="L26" s="142">
        <f>'TELA INICIAL'!I18</f>
      </c>
      <c r="M26" s="143"/>
      <c r="N26" s="143"/>
      <c r="O26" s="144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6" customHeight="1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2.75">
      <c r="A28" s="6"/>
      <c r="B28" s="118" t="s">
        <v>100</v>
      </c>
      <c r="C28" s="120"/>
      <c r="D28" s="118" t="s">
        <v>101</v>
      </c>
      <c r="E28" s="119"/>
      <c r="F28" s="119"/>
      <c r="G28" s="119"/>
      <c r="H28" s="119"/>
      <c r="I28" s="119"/>
      <c r="J28" s="120"/>
      <c r="K28" s="121" t="s">
        <v>93</v>
      </c>
      <c r="L28" s="121"/>
      <c r="M28" s="121"/>
      <c r="N28" s="121"/>
      <c r="O28" s="12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56.25" customHeight="1">
      <c r="A29" s="6"/>
      <c r="B29" s="142">
        <f>'TELA INICIAL'!C20</f>
      </c>
      <c r="C29" s="144"/>
      <c r="D29" s="167">
        <f>'TELA INICIAL'!G20</f>
      </c>
      <c r="E29" s="168"/>
      <c r="F29" s="168"/>
      <c r="G29" s="168"/>
      <c r="H29" s="168"/>
      <c r="I29" s="168"/>
      <c r="J29" s="169"/>
      <c r="K29" s="122">
        <f>'TELA INICIAL'!C22</f>
      </c>
      <c r="L29" s="122"/>
      <c r="M29" s="122"/>
      <c r="N29" s="122"/>
      <c r="O29" s="1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7.5" customHeight="1">
      <c r="A30" s="6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2.75">
      <c r="A31" s="6"/>
      <c r="B31" s="145" t="s">
        <v>104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2.75">
      <c r="A32" s="6"/>
      <c r="B32" s="118" t="s">
        <v>105</v>
      </c>
      <c r="C32" s="120"/>
      <c r="D32" s="118" t="s">
        <v>106</v>
      </c>
      <c r="E32" s="120"/>
      <c r="F32" s="118" t="s">
        <v>107</v>
      </c>
      <c r="G32" s="120"/>
      <c r="H32" s="118" t="s">
        <v>108</v>
      </c>
      <c r="I32" s="119"/>
      <c r="J32" s="119"/>
      <c r="K32" s="120"/>
      <c r="L32" s="121" t="s">
        <v>98</v>
      </c>
      <c r="M32" s="121"/>
      <c r="N32" s="121"/>
      <c r="O32" s="121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25.5" customHeight="1">
      <c r="A33" s="6"/>
      <c r="B33" s="142">
        <f>'TELA INICIAL'!C24</f>
      </c>
      <c r="C33" s="144"/>
      <c r="D33" s="142">
        <f>'TELA INICIAL'!G24</f>
      </c>
      <c r="E33" s="144"/>
      <c r="F33" s="140">
        <f>'TELA INICIAL'!J24</f>
      </c>
      <c r="G33" s="141"/>
      <c r="H33" s="142">
        <f>'TELA INICIAL'!E26</f>
      </c>
      <c r="I33" s="143"/>
      <c r="J33" s="143"/>
      <c r="K33" s="144"/>
      <c r="L33" s="166">
        <f>'TELA INICIAL'!H26</f>
      </c>
      <c r="M33" s="143"/>
      <c r="N33" s="143"/>
      <c r="O33" s="14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12.75" customHeight="1">
      <c r="A34" s="6"/>
      <c r="B34" s="118" t="s">
        <v>712</v>
      </c>
      <c r="C34" s="119"/>
      <c r="D34" s="119"/>
      <c r="E34" s="119"/>
      <c r="F34" s="119"/>
      <c r="G34" s="120"/>
      <c r="H34" s="118" t="s">
        <v>713</v>
      </c>
      <c r="I34" s="119"/>
      <c r="J34" s="119"/>
      <c r="K34" s="119"/>
      <c r="L34" s="119"/>
      <c r="M34" s="119"/>
      <c r="N34" s="119"/>
      <c r="O34" s="120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25.5" customHeight="1">
      <c r="A35" s="6"/>
      <c r="B35" s="140">
        <v>43406</v>
      </c>
      <c r="C35" s="162"/>
      <c r="D35" s="162"/>
      <c r="E35" s="162"/>
      <c r="F35" s="162"/>
      <c r="G35" s="141"/>
      <c r="H35" s="140">
        <f>IF('TELA INICIAL'!J28="","",'TELA INICIAL'!J28)</f>
      </c>
      <c r="I35" s="162"/>
      <c r="J35" s="162"/>
      <c r="K35" s="162"/>
      <c r="L35" s="162"/>
      <c r="M35" s="162"/>
      <c r="N35" s="162"/>
      <c r="O35" s="141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6.75" customHeight="1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12.75">
      <c r="A37" s="6"/>
      <c r="B37" s="159" t="s">
        <v>102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9.5" customHeight="1">
      <c r="A38" s="6"/>
      <c r="B38" s="14" t="s">
        <v>115</v>
      </c>
      <c r="C38" s="165">
        <f>'TELA INICIAL'!G30</f>
        <v>0</v>
      </c>
      <c r="D38" s="165"/>
      <c r="E38" s="165"/>
      <c r="F38" s="165"/>
      <c r="G38" s="165"/>
      <c r="H38" s="15"/>
      <c r="I38" s="15"/>
      <c r="J38" s="15"/>
      <c r="K38" s="15"/>
      <c r="L38" s="15"/>
      <c r="M38" s="15"/>
      <c r="N38" s="15"/>
      <c r="O38" s="1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19.5" customHeight="1">
      <c r="A39" s="6"/>
      <c r="B39" s="14"/>
      <c r="C39" s="17"/>
      <c r="D39" s="18"/>
      <c r="E39" s="18"/>
      <c r="F39" s="18"/>
      <c r="G39" s="18"/>
      <c r="H39" s="163"/>
      <c r="I39" s="163"/>
      <c r="J39" s="19"/>
      <c r="K39" s="138"/>
      <c r="L39" s="138"/>
      <c r="M39" s="138"/>
      <c r="N39" s="138"/>
      <c r="O39" s="13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9.5" customHeight="1">
      <c r="A40" s="6"/>
      <c r="B40" s="14" t="s">
        <v>117</v>
      </c>
      <c r="C40" s="164">
        <f ca="1">TODAY()</f>
        <v>43410</v>
      </c>
      <c r="D40" s="16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16.5" customHeight="1">
      <c r="A41" s="6"/>
      <c r="B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24" customHeight="1">
      <c r="A42" s="6"/>
      <c r="B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9.5" customHeight="1">
      <c r="A43" s="6"/>
      <c r="B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9.5" customHeight="1">
      <c r="A44" s="6"/>
      <c r="B44" s="23"/>
      <c r="C44" s="21"/>
      <c r="D44" s="21"/>
      <c r="E44" s="21"/>
      <c r="F44" s="21"/>
      <c r="G44" s="21"/>
      <c r="H44" s="21"/>
      <c r="I44" s="24" t="s">
        <v>116</v>
      </c>
      <c r="J44" s="24"/>
      <c r="K44" s="24"/>
      <c r="L44" s="21"/>
      <c r="M44" s="21"/>
      <c r="N44" s="21"/>
      <c r="O44" s="2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ht="19.5" customHeight="1">
      <c r="A45" s="6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ht="6" customHeight="1">
      <c r="A46" s="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ht="12.75">
      <c r="A47" s="6"/>
      <c r="B47" s="145" t="s">
        <v>714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ht="19.5" customHeight="1">
      <c r="A48" s="6"/>
      <c r="B48" s="14"/>
      <c r="C48" s="17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1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ht="19.5" customHeight="1">
      <c r="A49" s="6"/>
      <c r="B49" s="14" t="s">
        <v>715</v>
      </c>
      <c r="C49" s="17"/>
      <c r="D49" s="29"/>
      <c r="E49" s="29"/>
      <c r="F49" s="18"/>
      <c r="G49" s="18"/>
      <c r="H49" s="163"/>
      <c r="I49" s="163"/>
      <c r="J49" s="19"/>
      <c r="K49" s="138"/>
      <c r="L49" s="138"/>
      <c r="M49" s="138"/>
      <c r="N49" s="138"/>
      <c r="O49" s="139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ht="19.5" customHeight="1">
      <c r="A50" s="6"/>
      <c r="B50" s="30"/>
      <c r="C50" s="2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9.5" customHeight="1">
      <c r="A51" s="6"/>
      <c r="B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19.5" customHeight="1">
      <c r="A52" s="6"/>
      <c r="B52" s="14" t="s">
        <v>117</v>
      </c>
      <c r="C52" s="17" t="s">
        <v>716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ht="19.5" customHeight="1">
      <c r="A53" s="6"/>
      <c r="B53" s="14"/>
      <c r="C53" s="1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ht="19.5" customHeight="1">
      <c r="A54" s="6"/>
      <c r="B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ht="19.5" customHeight="1">
      <c r="A55" s="6"/>
      <c r="B55" s="23"/>
      <c r="C55" s="21"/>
      <c r="D55" s="21"/>
      <c r="E55" s="21"/>
      <c r="F55" s="21"/>
      <c r="G55" s="21"/>
      <c r="H55" s="21"/>
      <c r="I55" s="24" t="s">
        <v>116</v>
      </c>
      <c r="J55" s="24"/>
      <c r="K55" s="24"/>
      <c r="L55" s="21"/>
      <c r="M55" s="21"/>
      <c r="N55" s="21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>
      <c r="A56" s="6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ht="20.25" hidden="1">
      <c r="A57" s="6"/>
      <c r="B57" s="154"/>
      <c r="C57" s="31"/>
      <c r="D57" s="132" t="s">
        <v>103</v>
      </c>
      <c r="E57" s="132"/>
      <c r="F57" s="132"/>
      <c r="G57" s="132"/>
      <c r="H57" s="132"/>
      <c r="I57" s="132"/>
      <c r="J57" s="132"/>
      <c r="K57" s="132"/>
      <c r="L57" s="132"/>
      <c r="M57" s="133"/>
      <c r="N57" s="32" t="s">
        <v>94</v>
      </c>
      <c r="O57" s="32" t="s">
        <v>95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ht="18" hidden="1">
      <c r="A58" s="6"/>
      <c r="B58" s="155"/>
      <c r="C58" s="33"/>
      <c r="D58" s="134" t="s">
        <v>711</v>
      </c>
      <c r="E58" s="134"/>
      <c r="F58" s="134"/>
      <c r="G58" s="134"/>
      <c r="H58" s="134"/>
      <c r="I58" s="134"/>
      <c r="J58" s="134"/>
      <c r="K58" s="134"/>
      <c r="L58" s="134"/>
      <c r="M58" s="135"/>
      <c r="N58" s="34">
        <f>N3</f>
      </c>
      <c r="O58" s="34">
        <f>O3</f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ht="15.75" hidden="1">
      <c r="A59" s="6"/>
      <c r="B59" s="155"/>
      <c r="C59" s="33"/>
      <c r="D59" s="136">
        <f>D4</f>
      </c>
      <c r="E59" s="136"/>
      <c r="F59" s="136"/>
      <c r="G59" s="136"/>
      <c r="H59" s="136"/>
      <c r="I59" s="136"/>
      <c r="J59" s="136"/>
      <c r="K59" s="136"/>
      <c r="L59" s="136"/>
      <c r="M59" s="137"/>
      <c r="N59" s="146"/>
      <c r="O59" s="147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5.75" hidden="1">
      <c r="A60" s="6"/>
      <c r="B60" s="155"/>
      <c r="C60" s="33"/>
      <c r="D60" s="136">
        <f>D5</f>
      </c>
      <c r="E60" s="136"/>
      <c r="F60" s="136"/>
      <c r="G60" s="136"/>
      <c r="H60" s="136"/>
      <c r="I60" s="136"/>
      <c r="J60" s="136"/>
      <c r="K60" s="136"/>
      <c r="L60" s="136"/>
      <c r="M60" s="137"/>
      <c r="N60" s="148"/>
      <c r="O60" s="149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ht="15.75" hidden="1">
      <c r="A61" s="6"/>
      <c r="B61" s="156"/>
      <c r="C61" s="35"/>
      <c r="D61" s="152"/>
      <c r="E61" s="152"/>
      <c r="F61" s="152"/>
      <c r="G61" s="152"/>
      <c r="H61" s="152"/>
      <c r="I61" s="152"/>
      <c r="J61" s="152"/>
      <c r="K61" s="152"/>
      <c r="L61" s="152"/>
      <c r="M61" s="153"/>
      <c r="N61" s="157" t="s">
        <v>110</v>
      </c>
      <c r="O61" s="158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ht="15" hidden="1">
      <c r="A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ht="18" hidden="1">
      <c r="A63" s="6"/>
      <c r="B63" s="115" t="s">
        <v>104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7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ht="15" hidden="1">
      <c r="A64" s="6"/>
      <c r="B64" s="112" t="s">
        <v>710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ht="15" hidden="1">
      <c r="A65" s="6"/>
      <c r="B65" s="112" t="s">
        <v>111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4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ht="12.75" hidden="1">
      <c r="A66" s="6"/>
      <c r="B66" s="123" t="s">
        <v>737</v>
      </c>
      <c r="C66" s="124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ht="25.5" customHeight="1" hidden="1">
      <c r="A67" s="6"/>
      <c r="B67" s="127"/>
      <c r="C67" s="128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ht="12.75" hidden="1">
      <c r="A68" s="6"/>
      <c r="B68" s="127"/>
      <c r="C68" s="128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ht="12.75" hidden="1">
      <c r="A69" s="6"/>
      <c r="B69" s="127"/>
      <c r="C69" s="128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ht="12.75" hidden="1">
      <c r="A70" s="6"/>
      <c r="B70" s="127"/>
      <c r="C70" s="128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ht="12.75" hidden="1">
      <c r="A71" s="6"/>
      <c r="B71" s="127"/>
      <c r="C71" s="128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2.75" hidden="1">
      <c r="A72" s="6"/>
      <c r="B72" s="127"/>
      <c r="C72" s="128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ht="12.75" hidden="1">
      <c r="A73" s="6"/>
      <c r="B73" s="127"/>
      <c r="C73" s="128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ht="12.75" hidden="1">
      <c r="A74" s="6"/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1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ht="12.75" hidden="1">
      <c r="A75" s="6"/>
      <c r="B75" s="145" t="s">
        <v>91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ht="12.75" hidden="1">
      <c r="A76" s="6"/>
      <c r="B76" s="121" t="s">
        <v>113</v>
      </c>
      <c r="C76" s="121"/>
      <c r="D76" s="121"/>
      <c r="E76" s="9" t="s">
        <v>96</v>
      </c>
      <c r="F76" s="121" t="s">
        <v>89</v>
      </c>
      <c r="G76" s="121"/>
      <c r="H76" s="121"/>
      <c r="I76" s="121"/>
      <c r="J76" s="121"/>
      <c r="K76" s="121"/>
      <c r="L76" s="121"/>
      <c r="M76" s="118" t="s">
        <v>114</v>
      </c>
      <c r="N76" s="120"/>
      <c r="O76" s="9" t="s">
        <v>97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ht="42" customHeight="1" hidden="1">
      <c r="A77" s="6"/>
      <c r="B77" s="142">
        <f>B22</f>
      </c>
      <c r="C77" s="143"/>
      <c r="D77" s="144"/>
      <c r="E77" s="11">
        <f>E22</f>
      </c>
      <c r="F77" s="122">
        <f>F22</f>
      </c>
      <c r="G77" s="122"/>
      <c r="H77" s="122"/>
      <c r="I77" s="122"/>
      <c r="J77" s="122"/>
      <c r="K77" s="122"/>
      <c r="L77" s="122"/>
      <c r="M77" s="142">
        <f>M22</f>
      </c>
      <c r="N77" s="144"/>
      <c r="O77" s="36">
        <f>O22</f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ht="15" hidden="1">
      <c r="A78" s="6"/>
      <c r="B78" s="12"/>
      <c r="C78" s="12"/>
      <c r="D78" s="12"/>
      <c r="E78" s="13"/>
      <c r="F78" s="12"/>
      <c r="G78" s="12"/>
      <c r="H78" s="12"/>
      <c r="I78" s="12"/>
      <c r="J78" s="12"/>
      <c r="K78" s="12"/>
      <c r="L78" s="12"/>
      <c r="M78" s="12"/>
      <c r="N78" s="13"/>
      <c r="O78" s="1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ht="12.75" hidden="1">
      <c r="A79" s="6"/>
      <c r="B79" s="145" t="s">
        <v>99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ht="12.75" hidden="1">
      <c r="A80" s="6"/>
      <c r="B80" s="121" t="s">
        <v>112</v>
      </c>
      <c r="C80" s="121"/>
      <c r="D80" s="121"/>
      <c r="E80" s="121"/>
      <c r="F80" s="121"/>
      <c r="G80" s="121" t="s">
        <v>90</v>
      </c>
      <c r="H80" s="121"/>
      <c r="I80" s="9" t="s">
        <v>92</v>
      </c>
      <c r="J80" s="118" t="s">
        <v>109</v>
      </c>
      <c r="K80" s="120"/>
      <c r="L80" s="121" t="s">
        <v>98</v>
      </c>
      <c r="M80" s="121"/>
      <c r="N80" s="121"/>
      <c r="O80" s="12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ht="25.5" customHeight="1" hidden="1">
      <c r="A81" s="6"/>
      <c r="B81" s="122">
        <f>B26</f>
      </c>
      <c r="C81" s="122"/>
      <c r="D81" s="122"/>
      <c r="E81" s="122"/>
      <c r="F81" s="122"/>
      <c r="G81" s="122">
        <f>G26</f>
      </c>
      <c r="H81" s="122"/>
      <c r="I81" s="10">
        <f>I26</f>
      </c>
      <c r="J81" s="142">
        <f>H33</f>
      </c>
      <c r="K81" s="144"/>
      <c r="L81" s="142">
        <f>L26</f>
      </c>
      <c r="M81" s="143"/>
      <c r="N81" s="143"/>
      <c r="O81" s="14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ht="15" hidden="1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ht="12.75" hidden="1">
      <c r="A83" s="6"/>
      <c r="B83" s="118" t="s">
        <v>100</v>
      </c>
      <c r="C83" s="120"/>
      <c r="D83" s="118" t="s">
        <v>101</v>
      </c>
      <c r="E83" s="119"/>
      <c r="F83" s="119"/>
      <c r="G83" s="119"/>
      <c r="H83" s="119"/>
      <c r="I83" s="119"/>
      <c r="J83" s="120"/>
      <c r="K83" s="121" t="s">
        <v>93</v>
      </c>
      <c r="L83" s="121"/>
      <c r="M83" s="121"/>
      <c r="N83" s="121"/>
      <c r="O83" s="121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ht="25.5" customHeight="1" hidden="1">
      <c r="A84" s="6"/>
      <c r="B84" s="142">
        <f>B29</f>
      </c>
      <c r="C84" s="144"/>
      <c r="D84" s="142">
        <f>D29</f>
      </c>
      <c r="E84" s="143"/>
      <c r="F84" s="143"/>
      <c r="G84" s="143"/>
      <c r="H84" s="143"/>
      <c r="I84" s="143"/>
      <c r="J84" s="144"/>
      <c r="K84" s="122">
        <f>K29</f>
      </c>
      <c r="L84" s="122"/>
      <c r="M84" s="122"/>
      <c r="N84" s="122"/>
      <c r="O84" s="12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ht="15" hidden="1">
      <c r="A85" s="6"/>
      <c r="B85" s="13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ht="12.75" hidden="1">
      <c r="A86" s="6"/>
      <c r="B86" s="145" t="s">
        <v>104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ht="12.75" hidden="1">
      <c r="A87" s="6"/>
      <c r="B87" s="118" t="s">
        <v>105</v>
      </c>
      <c r="C87" s="120"/>
      <c r="D87" s="118" t="s">
        <v>106</v>
      </c>
      <c r="E87" s="120"/>
      <c r="F87" s="118" t="s">
        <v>107</v>
      </c>
      <c r="G87" s="120"/>
      <c r="H87" s="118" t="s">
        <v>108</v>
      </c>
      <c r="I87" s="119"/>
      <c r="J87" s="119"/>
      <c r="K87" s="120"/>
      <c r="L87" s="121" t="s">
        <v>98</v>
      </c>
      <c r="M87" s="121"/>
      <c r="N87" s="121"/>
      <c r="O87" s="121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ht="25.5" customHeight="1" hidden="1">
      <c r="A88" s="6"/>
      <c r="B88" s="142">
        <f>D33</f>
      </c>
      <c r="C88" s="144"/>
      <c r="D88" s="142">
        <v>3</v>
      </c>
      <c r="E88" s="144"/>
      <c r="F88" s="140">
        <v>41852</v>
      </c>
      <c r="G88" s="141"/>
      <c r="H88" s="142" t="str">
        <f>CONCATENATE("3-",RIGHT(J81,1))</f>
        <v>3-</v>
      </c>
      <c r="I88" s="143"/>
      <c r="J88" s="143"/>
      <c r="K88" s="144"/>
      <c r="L88" s="166">
        <f>L33</f>
      </c>
      <c r="M88" s="143"/>
      <c r="N88" s="143"/>
      <c r="O88" s="14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ht="12.75" hidden="1">
      <c r="A89" s="6"/>
      <c r="B89" s="118" t="s">
        <v>712</v>
      </c>
      <c r="C89" s="119"/>
      <c r="D89" s="119"/>
      <c r="E89" s="119"/>
      <c r="F89" s="119"/>
      <c r="G89" s="120"/>
      <c r="H89" s="118" t="s">
        <v>713</v>
      </c>
      <c r="I89" s="119"/>
      <c r="J89" s="119"/>
      <c r="K89" s="119"/>
      <c r="L89" s="119"/>
      <c r="M89" s="119"/>
      <c r="N89" s="119"/>
      <c r="O89" s="120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ht="25.5" customHeight="1" hidden="1">
      <c r="A90" s="6"/>
      <c r="B90" s="140">
        <f>B35</f>
        <v>43406</v>
      </c>
      <c r="C90" s="162"/>
      <c r="D90" s="162"/>
      <c r="E90" s="162"/>
      <c r="F90" s="162"/>
      <c r="G90" s="141"/>
      <c r="H90" s="140">
        <f>IF('TELA INICIAL'!J84="","",'TELA INICIAL'!J84)</f>
      </c>
      <c r="I90" s="162"/>
      <c r="J90" s="162"/>
      <c r="K90" s="162"/>
      <c r="L90" s="162"/>
      <c r="M90" s="162"/>
      <c r="N90" s="162"/>
      <c r="O90" s="141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ht="15" hidden="1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ht="12.75" hidden="1">
      <c r="A92" s="6"/>
      <c r="B92" s="159" t="s">
        <v>102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1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ht="15.75" hidden="1">
      <c r="A93" s="6"/>
      <c r="B93" s="14" t="s">
        <v>115</v>
      </c>
      <c r="C93" s="165">
        <f>C38</f>
        <v>0</v>
      </c>
      <c r="D93" s="165"/>
      <c r="E93" s="165"/>
      <c r="F93" s="165"/>
      <c r="G93" s="165"/>
      <c r="H93" s="15"/>
      <c r="I93" s="15"/>
      <c r="J93" s="15"/>
      <c r="K93" s="15"/>
      <c r="L93" s="15"/>
      <c r="M93" s="15"/>
      <c r="N93" s="15"/>
      <c r="O93" s="1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ht="15.75" hidden="1">
      <c r="A94" s="6"/>
      <c r="B94" s="14"/>
      <c r="C94" s="17"/>
      <c r="D94" s="18"/>
      <c r="E94" s="18"/>
      <c r="F94" s="18"/>
      <c r="G94" s="18"/>
      <c r="H94" s="163"/>
      <c r="I94" s="163"/>
      <c r="J94" s="19"/>
      <c r="K94" s="138"/>
      <c r="L94" s="138"/>
      <c r="M94" s="138"/>
      <c r="N94" s="138"/>
      <c r="O94" s="139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ht="19.5" hidden="1">
      <c r="A95" s="6"/>
      <c r="B95" s="14" t="s">
        <v>117</v>
      </c>
      <c r="C95" s="164">
        <v>41255</v>
      </c>
      <c r="D95" s="164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ht="19.5" hidden="1">
      <c r="A96" s="6"/>
      <c r="B96" s="14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ht="12.75" hidden="1">
      <c r="A97" s="6"/>
      <c r="B97" s="23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ht="25.5" customHeight="1" hidden="1">
      <c r="A98" s="6"/>
      <c r="B98" s="23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ht="25.5" customHeight="1" hidden="1">
      <c r="A99" s="6"/>
      <c r="B99" s="23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ht="12.75" hidden="1">
      <c r="A100" s="6"/>
      <c r="B100" s="23"/>
      <c r="C100" s="21"/>
      <c r="D100" s="21"/>
      <c r="E100" s="21"/>
      <c r="F100" s="21"/>
      <c r="G100" s="21"/>
      <c r="H100" s="21"/>
      <c r="I100" s="24" t="s">
        <v>116</v>
      </c>
      <c r="J100" s="24"/>
      <c r="K100" s="24"/>
      <c r="L100" s="21"/>
      <c r="M100" s="21"/>
      <c r="N100" s="21"/>
      <c r="O100" s="2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ht="12.75" hidden="1">
      <c r="A101" s="6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ht="12.75" hidden="1">
      <c r="A102" s="6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ht="12.75" hidden="1">
      <c r="A103" s="6"/>
      <c r="B103" s="145" t="s">
        <v>714</v>
      </c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ht="15.75" hidden="1">
      <c r="A104" s="6"/>
      <c r="B104" s="14"/>
      <c r="C104" s="17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1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ht="15.75" hidden="1">
      <c r="A105" s="6"/>
      <c r="B105" s="14" t="s">
        <v>715</v>
      </c>
      <c r="C105" s="17"/>
      <c r="D105" s="29"/>
      <c r="E105" s="29"/>
      <c r="F105" s="18"/>
      <c r="G105" s="18"/>
      <c r="H105" s="163"/>
      <c r="I105" s="163"/>
      <c r="J105" s="19"/>
      <c r="K105" s="138"/>
      <c r="L105" s="138"/>
      <c r="M105" s="138"/>
      <c r="N105" s="138"/>
      <c r="O105" s="139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ht="12.75" hidden="1">
      <c r="A106" s="6"/>
      <c r="B106" s="30"/>
      <c r="C106" s="24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ht="12.75" hidden="1">
      <c r="A107" s="6"/>
      <c r="B107" s="23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2:43" ht="12.75" hidden="1">
      <c r="B108" s="14" t="s">
        <v>117</v>
      </c>
      <c r="C108" s="17" t="s">
        <v>716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2:43" ht="12.75" hidden="1">
      <c r="B109" s="14"/>
      <c r="C109" s="17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2:15" ht="25.5" customHeight="1" hidden="1">
      <c r="B110" s="23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/>
    </row>
    <row r="111" spans="2:15" ht="12.75" hidden="1">
      <c r="B111" s="23"/>
      <c r="C111" s="21"/>
      <c r="D111" s="21"/>
      <c r="E111" s="21"/>
      <c r="F111" s="21"/>
      <c r="G111" s="21"/>
      <c r="H111" s="21"/>
      <c r="I111" s="24" t="s">
        <v>116</v>
      </c>
      <c r="J111" s="24"/>
      <c r="K111" s="24"/>
      <c r="L111" s="21"/>
      <c r="M111" s="21"/>
      <c r="N111" s="21"/>
      <c r="O111" s="22"/>
    </row>
    <row r="112" spans="2:15" ht="12.75" hidden="1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7"/>
    </row>
  </sheetData>
  <sheetProtection password="C664" sheet="1"/>
  <mergeCells count="116">
    <mergeCell ref="C95:D95"/>
    <mergeCell ref="B103:O103"/>
    <mergeCell ref="D104:O104"/>
    <mergeCell ref="H105:I105"/>
    <mergeCell ref="K105:O105"/>
    <mergeCell ref="B90:G90"/>
    <mergeCell ref="H90:O90"/>
    <mergeCell ref="B92:O92"/>
    <mergeCell ref="C93:G93"/>
    <mergeCell ref="H94:I94"/>
    <mergeCell ref="K94:O94"/>
    <mergeCell ref="B88:C88"/>
    <mergeCell ref="D88:E88"/>
    <mergeCell ref="F88:G88"/>
    <mergeCell ref="H88:K88"/>
    <mergeCell ref="L88:O88"/>
    <mergeCell ref="B89:G89"/>
    <mergeCell ref="H89:O89"/>
    <mergeCell ref="B84:C84"/>
    <mergeCell ref="D84:J84"/>
    <mergeCell ref="K84:O84"/>
    <mergeCell ref="B86:O86"/>
    <mergeCell ref="B87:C87"/>
    <mergeCell ref="D87:E87"/>
    <mergeCell ref="F87:G87"/>
    <mergeCell ref="H87:K87"/>
    <mergeCell ref="L87:O87"/>
    <mergeCell ref="B81:F81"/>
    <mergeCell ref="G81:H81"/>
    <mergeCell ref="J81:K81"/>
    <mergeCell ref="L81:O81"/>
    <mergeCell ref="B83:C83"/>
    <mergeCell ref="D83:J83"/>
    <mergeCell ref="K83:O83"/>
    <mergeCell ref="B77:D77"/>
    <mergeCell ref="F77:L77"/>
    <mergeCell ref="M77:N77"/>
    <mergeCell ref="B79:O79"/>
    <mergeCell ref="B80:F80"/>
    <mergeCell ref="G80:H80"/>
    <mergeCell ref="J80:K80"/>
    <mergeCell ref="L80:O80"/>
    <mergeCell ref="B63:O63"/>
    <mergeCell ref="B64:O64"/>
    <mergeCell ref="B65:O65"/>
    <mergeCell ref="B66:O74"/>
    <mergeCell ref="B75:O75"/>
    <mergeCell ref="B76:D76"/>
    <mergeCell ref="F76:L76"/>
    <mergeCell ref="M76:N76"/>
    <mergeCell ref="B57:B61"/>
    <mergeCell ref="D57:M57"/>
    <mergeCell ref="D58:M58"/>
    <mergeCell ref="D59:M59"/>
    <mergeCell ref="N59:O60"/>
    <mergeCell ref="D60:M60"/>
    <mergeCell ref="D61:M61"/>
    <mergeCell ref="N61:O61"/>
    <mergeCell ref="B47:O47"/>
    <mergeCell ref="L33:O33"/>
    <mergeCell ref="L32:O32"/>
    <mergeCell ref="H39:I39"/>
    <mergeCell ref="B25:F25"/>
    <mergeCell ref="G25:H25"/>
    <mergeCell ref="H35:O35"/>
    <mergeCell ref="D33:E33"/>
    <mergeCell ref="B29:C29"/>
    <mergeCell ref="K29:O29"/>
    <mergeCell ref="H49:I49"/>
    <mergeCell ref="K49:O49"/>
    <mergeCell ref="J25:K25"/>
    <mergeCell ref="J26:K26"/>
    <mergeCell ref="B31:O31"/>
    <mergeCell ref="B32:C32"/>
    <mergeCell ref="B33:C33"/>
    <mergeCell ref="C40:D40"/>
    <mergeCell ref="C38:G38"/>
    <mergeCell ref="D32:E32"/>
    <mergeCell ref="N4:O5"/>
    <mergeCell ref="D48:O48"/>
    <mergeCell ref="B20:O20"/>
    <mergeCell ref="D6:M6"/>
    <mergeCell ref="B2:B6"/>
    <mergeCell ref="N6:O6"/>
    <mergeCell ref="B37:O37"/>
    <mergeCell ref="B35:G35"/>
    <mergeCell ref="B34:G34"/>
    <mergeCell ref="H34:O34"/>
    <mergeCell ref="B21:D21"/>
    <mergeCell ref="B22:D22"/>
    <mergeCell ref="B28:C28"/>
    <mergeCell ref="M21:N21"/>
    <mergeCell ref="L26:O26"/>
    <mergeCell ref="M22:N22"/>
    <mergeCell ref="B24:O24"/>
    <mergeCell ref="L25:O25"/>
    <mergeCell ref="D2:M2"/>
    <mergeCell ref="D3:M3"/>
    <mergeCell ref="D4:M4"/>
    <mergeCell ref="D5:M5"/>
    <mergeCell ref="K39:O39"/>
    <mergeCell ref="F32:G32"/>
    <mergeCell ref="F33:G33"/>
    <mergeCell ref="D29:J29"/>
    <mergeCell ref="H33:K33"/>
    <mergeCell ref="H32:K32"/>
    <mergeCell ref="B9:O9"/>
    <mergeCell ref="B8:O8"/>
    <mergeCell ref="B10:O10"/>
    <mergeCell ref="D28:J28"/>
    <mergeCell ref="F21:L21"/>
    <mergeCell ref="F22:L22"/>
    <mergeCell ref="G26:H26"/>
    <mergeCell ref="B11:O19"/>
    <mergeCell ref="K28:O28"/>
    <mergeCell ref="B26:F26"/>
  </mergeCells>
  <printOptions horizontalCentered="1" verticalCentered="1"/>
  <pageMargins left="0.5905511811023623" right="0.1968503937007874" top="0.5905511811023623" bottom="0.5905511811023623" header="0.31496062992125984" footer="0.31496062992125984"/>
  <pageSetup horizontalDpi="600" verticalDpi="600" orientation="portrait" paperSize="9" scale="75" r:id="rId2"/>
  <rowBreaks count="1" manualBreakCount="1">
    <brk id="5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1:V239"/>
  <sheetViews>
    <sheetView zoomScalePageLayoutView="0" workbookViewId="0" topLeftCell="C1">
      <pane ySplit="1" topLeftCell="A203" activePane="bottomLeft" state="frozen"/>
      <selection pane="topLeft" activeCell="C16" sqref="C16"/>
      <selection pane="bottomLeft" activeCell="E213" sqref="E213"/>
    </sheetView>
  </sheetViews>
  <sheetFormatPr defaultColWidth="9.140625" defaultRowHeight="12.75"/>
  <cols>
    <col min="1" max="1" width="14.57421875" style="67" hidden="1" customWidth="1"/>
    <col min="2" max="2" width="52.57421875" style="67" bestFit="1" customWidth="1"/>
    <col min="3" max="3" width="10.00390625" style="71" bestFit="1" customWidth="1"/>
    <col min="4" max="4" width="8.140625" style="72" bestFit="1" customWidth="1"/>
    <col min="5" max="5" width="9.00390625" style="72" bestFit="1" customWidth="1"/>
    <col min="6" max="6" width="7.7109375" style="67" bestFit="1" customWidth="1"/>
    <col min="7" max="7" width="9.00390625" style="71" hidden="1" customWidth="1"/>
    <col min="8" max="8" width="12.57421875" style="71" hidden="1" customWidth="1"/>
    <col min="9" max="9" width="14.7109375" style="71" hidden="1" customWidth="1"/>
    <col min="10" max="10" width="13.140625" style="73" hidden="1" customWidth="1"/>
    <col min="11" max="11" width="11.8515625" style="67" bestFit="1" customWidth="1"/>
    <col min="12" max="12" width="110.8515625" style="67" hidden="1" customWidth="1"/>
    <col min="13" max="13" width="95.28125" style="67" bestFit="1" customWidth="1"/>
    <col min="14" max="14" width="42.57421875" style="67" hidden="1" customWidth="1"/>
    <col min="15" max="15" width="27.57421875" style="71" hidden="1" customWidth="1"/>
    <col min="16" max="16" width="9.00390625" style="71" hidden="1" customWidth="1"/>
    <col min="17" max="17" width="12.140625" style="71" hidden="1" customWidth="1"/>
    <col min="18" max="18" width="12.00390625" style="67" hidden="1" customWidth="1"/>
    <col min="19" max="19" width="13.7109375" style="67" hidden="1" customWidth="1"/>
    <col min="20" max="20" width="22.8515625" style="71" hidden="1" customWidth="1"/>
    <col min="21" max="21" width="19.8515625" style="71" hidden="1" customWidth="1"/>
    <col min="22" max="22" width="7.7109375" style="67" hidden="1" customWidth="1"/>
    <col min="23" max="16384" width="9.140625" style="67" customWidth="1"/>
  </cols>
  <sheetData>
    <row r="1" spans="1:22" ht="12">
      <c r="A1" s="64" t="s">
        <v>717</v>
      </c>
      <c r="B1" s="64" t="s">
        <v>245</v>
      </c>
      <c r="C1" s="65" t="s">
        <v>718</v>
      </c>
      <c r="D1" s="65" t="s">
        <v>97</v>
      </c>
      <c r="E1" s="65" t="s">
        <v>719</v>
      </c>
      <c r="F1" s="65" t="s">
        <v>96</v>
      </c>
      <c r="G1" s="65" t="s">
        <v>720</v>
      </c>
      <c r="H1" s="65" t="s">
        <v>109</v>
      </c>
      <c r="I1" s="65" t="s">
        <v>52</v>
      </c>
      <c r="J1" s="66" t="s">
        <v>785</v>
      </c>
      <c r="K1" s="65" t="s">
        <v>721</v>
      </c>
      <c r="L1" s="65" t="s">
        <v>722</v>
      </c>
      <c r="M1" s="65" t="s">
        <v>87</v>
      </c>
      <c r="N1" s="65" t="s">
        <v>88</v>
      </c>
      <c r="O1" s="65" t="s">
        <v>93</v>
      </c>
      <c r="P1" s="65" t="s">
        <v>720</v>
      </c>
      <c r="Q1" s="65" t="s">
        <v>739</v>
      </c>
      <c r="R1" s="65" t="s">
        <v>92</v>
      </c>
      <c r="S1" s="65" t="s">
        <v>86</v>
      </c>
      <c r="T1" s="65" t="s">
        <v>725</v>
      </c>
      <c r="U1" s="65" t="s">
        <v>75</v>
      </c>
      <c r="V1" s="65" t="s">
        <v>1037</v>
      </c>
    </row>
    <row r="2" spans="1:22" ht="12">
      <c r="A2" s="68" t="str">
        <f aca="true" t="shared" si="0" ref="A2:A65">CONCATENATE(E2,F2)</f>
        <v>69765803</v>
      </c>
      <c r="B2" s="69" t="s">
        <v>798</v>
      </c>
      <c r="C2" s="69">
        <v>16439143</v>
      </c>
      <c r="D2" s="69"/>
      <c r="E2" s="69">
        <v>6976580</v>
      </c>
      <c r="F2" s="69">
        <v>3</v>
      </c>
      <c r="G2" s="69">
        <v>8</v>
      </c>
      <c r="H2" s="69" t="s">
        <v>1027</v>
      </c>
      <c r="I2" s="69" t="s">
        <v>1031</v>
      </c>
      <c r="J2" s="70">
        <v>43101</v>
      </c>
      <c r="K2" s="69">
        <v>53011</v>
      </c>
      <c r="L2" s="69" t="s">
        <v>1793</v>
      </c>
      <c r="M2" s="69" t="s">
        <v>1793</v>
      </c>
      <c r="N2" s="69" t="s">
        <v>523</v>
      </c>
      <c r="O2" s="69" t="s">
        <v>579</v>
      </c>
      <c r="P2" s="69">
        <v>8</v>
      </c>
      <c r="Q2" s="69">
        <v>419</v>
      </c>
      <c r="R2" s="69" t="s">
        <v>85</v>
      </c>
      <c r="S2" s="69" t="s">
        <v>735</v>
      </c>
      <c r="T2" s="69" t="s">
        <v>727</v>
      </c>
      <c r="U2" s="69" t="s">
        <v>76</v>
      </c>
      <c r="V2" s="69" t="s">
        <v>726</v>
      </c>
    </row>
    <row r="3" spans="1:22" ht="12">
      <c r="A3" s="68" t="str">
        <f t="shared" si="0"/>
        <v>132253031</v>
      </c>
      <c r="B3" s="69" t="s">
        <v>799</v>
      </c>
      <c r="C3" s="69">
        <v>33418255</v>
      </c>
      <c r="D3" s="69">
        <v>4</v>
      </c>
      <c r="E3" s="69">
        <v>13225303</v>
      </c>
      <c r="F3" s="69">
        <v>1</v>
      </c>
      <c r="G3" s="69">
        <v>5</v>
      </c>
      <c r="H3" s="69" t="s">
        <v>1027</v>
      </c>
      <c r="I3" s="69" t="s">
        <v>1028</v>
      </c>
      <c r="J3" s="70">
        <v>42370</v>
      </c>
      <c r="K3" s="69">
        <v>19752</v>
      </c>
      <c r="L3" s="69" t="s">
        <v>1568</v>
      </c>
      <c r="M3" s="69" t="s">
        <v>1568</v>
      </c>
      <c r="N3" s="69" t="s">
        <v>523</v>
      </c>
      <c r="O3" s="69" t="s">
        <v>227</v>
      </c>
      <c r="P3" s="69">
        <v>5</v>
      </c>
      <c r="Q3" s="69">
        <v>387</v>
      </c>
      <c r="R3" s="69" t="s">
        <v>755</v>
      </c>
      <c r="S3" s="69" t="s">
        <v>736</v>
      </c>
      <c r="T3" s="69" t="s">
        <v>727</v>
      </c>
      <c r="U3" s="69" t="s">
        <v>76</v>
      </c>
      <c r="V3" s="69" t="s">
        <v>745</v>
      </c>
    </row>
    <row r="4" spans="1:22" ht="12">
      <c r="A4" s="68" t="str">
        <f t="shared" si="0"/>
        <v>116692511</v>
      </c>
      <c r="B4" s="69" t="s">
        <v>800</v>
      </c>
      <c r="C4" s="69">
        <v>25628277</v>
      </c>
      <c r="D4" s="69">
        <v>8</v>
      </c>
      <c r="E4" s="69">
        <v>11669251</v>
      </c>
      <c r="F4" s="69">
        <v>1</v>
      </c>
      <c r="G4" s="69">
        <v>5</v>
      </c>
      <c r="H4" s="69" t="s">
        <v>1029</v>
      </c>
      <c r="I4" s="69" t="s">
        <v>1030</v>
      </c>
      <c r="J4" s="70">
        <v>42370</v>
      </c>
      <c r="K4" s="69">
        <v>19752</v>
      </c>
      <c r="L4" s="69" t="s">
        <v>1568</v>
      </c>
      <c r="M4" s="69" t="s">
        <v>1568</v>
      </c>
      <c r="N4" s="69" t="s">
        <v>523</v>
      </c>
      <c r="O4" s="69" t="s">
        <v>227</v>
      </c>
      <c r="P4" s="69">
        <v>5</v>
      </c>
      <c r="Q4" s="69">
        <v>387</v>
      </c>
      <c r="R4" s="69" t="s">
        <v>85</v>
      </c>
      <c r="S4" s="69" t="s">
        <v>736</v>
      </c>
      <c r="T4" s="69" t="s">
        <v>727</v>
      </c>
      <c r="U4" s="69" t="s">
        <v>76</v>
      </c>
      <c r="V4" s="69" t="s">
        <v>745</v>
      </c>
    </row>
    <row r="5" spans="1:22" ht="12">
      <c r="A5" s="68" t="str">
        <f t="shared" si="0"/>
        <v>43967282</v>
      </c>
      <c r="B5" s="69" t="s">
        <v>801</v>
      </c>
      <c r="C5" s="69">
        <v>13988575</v>
      </c>
      <c r="D5" s="69">
        <v>4</v>
      </c>
      <c r="E5" s="69">
        <v>4396728</v>
      </c>
      <c r="F5" s="69">
        <v>2</v>
      </c>
      <c r="G5" s="69">
        <v>6</v>
      </c>
      <c r="H5" s="69" t="s">
        <v>1032</v>
      </c>
      <c r="I5" s="69" t="s">
        <v>1033</v>
      </c>
      <c r="J5" s="70">
        <v>42370</v>
      </c>
      <c r="K5" s="69">
        <v>6591</v>
      </c>
      <c r="L5" s="69" t="s">
        <v>1533</v>
      </c>
      <c r="M5" s="69" t="s">
        <v>1533</v>
      </c>
      <c r="N5" s="69" t="s">
        <v>523</v>
      </c>
      <c r="O5" s="69" t="s">
        <v>5</v>
      </c>
      <c r="P5" s="69">
        <v>6</v>
      </c>
      <c r="Q5" s="69">
        <v>603</v>
      </c>
      <c r="R5" s="69" t="s">
        <v>755</v>
      </c>
      <c r="S5" s="69" t="s">
        <v>735</v>
      </c>
      <c r="T5" s="69" t="s">
        <v>727</v>
      </c>
      <c r="U5" s="69" t="s">
        <v>76</v>
      </c>
      <c r="V5" s="69" t="s">
        <v>726</v>
      </c>
    </row>
    <row r="6" spans="1:22" ht="12">
      <c r="A6" s="68" t="str">
        <f t="shared" si="0"/>
        <v>94143322</v>
      </c>
      <c r="B6" s="69" t="s">
        <v>802</v>
      </c>
      <c r="C6" s="69">
        <v>15648400</v>
      </c>
      <c r="D6" s="69">
        <v>6</v>
      </c>
      <c r="E6" s="69">
        <v>9414332</v>
      </c>
      <c r="F6" s="69">
        <v>2</v>
      </c>
      <c r="G6" s="69">
        <v>6</v>
      </c>
      <c r="H6" s="69" t="s">
        <v>1029</v>
      </c>
      <c r="I6" s="69" t="s">
        <v>1034</v>
      </c>
      <c r="J6" s="70">
        <v>42370</v>
      </c>
      <c r="K6" s="69">
        <v>6591</v>
      </c>
      <c r="L6" s="69" t="s">
        <v>1533</v>
      </c>
      <c r="M6" s="69" t="s">
        <v>1533</v>
      </c>
      <c r="N6" s="69" t="s">
        <v>523</v>
      </c>
      <c r="O6" s="69" t="s">
        <v>5</v>
      </c>
      <c r="P6" s="69">
        <v>6</v>
      </c>
      <c r="Q6" s="69">
        <v>603</v>
      </c>
      <c r="R6" s="69" t="s">
        <v>755</v>
      </c>
      <c r="S6" s="69" t="s">
        <v>736</v>
      </c>
      <c r="T6" s="69" t="s">
        <v>663</v>
      </c>
      <c r="U6" s="69" t="s">
        <v>76</v>
      </c>
      <c r="V6" s="69" t="s">
        <v>745</v>
      </c>
    </row>
    <row r="7" spans="1:22" ht="12">
      <c r="A7" s="68" t="str">
        <f t="shared" si="0"/>
        <v>134884053</v>
      </c>
      <c r="B7" s="69" t="s">
        <v>803</v>
      </c>
      <c r="C7" s="69">
        <v>15926463</v>
      </c>
      <c r="D7" s="69"/>
      <c r="E7" s="69">
        <v>13488405</v>
      </c>
      <c r="F7" s="69">
        <v>3</v>
      </c>
      <c r="G7" s="69">
        <v>6</v>
      </c>
      <c r="H7" s="69" t="s">
        <v>1027</v>
      </c>
      <c r="I7" s="69" t="s">
        <v>1031</v>
      </c>
      <c r="J7" s="70">
        <v>42370</v>
      </c>
      <c r="K7" s="69">
        <v>6591</v>
      </c>
      <c r="L7" s="69" t="s">
        <v>1533</v>
      </c>
      <c r="M7" s="69" t="s">
        <v>1533</v>
      </c>
      <c r="N7" s="69" t="s">
        <v>523</v>
      </c>
      <c r="O7" s="69" t="s">
        <v>5</v>
      </c>
      <c r="P7" s="69">
        <v>6</v>
      </c>
      <c r="Q7" s="69">
        <v>603</v>
      </c>
      <c r="R7" s="69" t="s">
        <v>85</v>
      </c>
      <c r="S7" s="69" t="s">
        <v>735</v>
      </c>
      <c r="T7" s="69" t="s">
        <v>663</v>
      </c>
      <c r="U7" s="69" t="s">
        <v>76</v>
      </c>
      <c r="V7" s="69" t="s">
        <v>726</v>
      </c>
    </row>
    <row r="8" spans="1:22" ht="12">
      <c r="A8" s="68" t="str">
        <f t="shared" si="0"/>
        <v>85949221</v>
      </c>
      <c r="B8" s="69" t="s">
        <v>804</v>
      </c>
      <c r="C8" s="69">
        <v>18073439</v>
      </c>
      <c r="D8" s="69">
        <v>8</v>
      </c>
      <c r="E8" s="69">
        <v>8594922</v>
      </c>
      <c r="F8" s="69">
        <v>1</v>
      </c>
      <c r="G8" s="69">
        <v>6</v>
      </c>
      <c r="H8" s="69" t="s">
        <v>1027</v>
      </c>
      <c r="I8" s="69" t="s">
        <v>1031</v>
      </c>
      <c r="J8" s="70">
        <v>42370</v>
      </c>
      <c r="K8" s="69">
        <v>6591</v>
      </c>
      <c r="L8" s="69" t="s">
        <v>1533</v>
      </c>
      <c r="M8" s="69" t="s">
        <v>1533</v>
      </c>
      <c r="N8" s="69" t="s">
        <v>523</v>
      </c>
      <c r="O8" s="69" t="s">
        <v>5</v>
      </c>
      <c r="P8" s="69">
        <v>6</v>
      </c>
      <c r="Q8" s="69">
        <v>603</v>
      </c>
      <c r="R8" s="69" t="s">
        <v>755</v>
      </c>
      <c r="S8" s="69" t="s">
        <v>736</v>
      </c>
      <c r="T8" s="69" t="s">
        <v>727</v>
      </c>
      <c r="U8" s="69" t="s">
        <v>76</v>
      </c>
      <c r="V8" s="69" t="s">
        <v>745</v>
      </c>
    </row>
    <row r="9" spans="1:22" ht="12">
      <c r="A9" s="68" t="str">
        <f t="shared" si="0"/>
        <v>85531542</v>
      </c>
      <c r="B9" s="69" t="s">
        <v>805</v>
      </c>
      <c r="C9" s="69">
        <v>26588706</v>
      </c>
      <c r="D9" s="69">
        <v>9</v>
      </c>
      <c r="E9" s="69">
        <v>8553154</v>
      </c>
      <c r="F9" s="69">
        <v>2</v>
      </c>
      <c r="G9" s="69">
        <v>6</v>
      </c>
      <c r="H9" s="69" t="s">
        <v>1029</v>
      </c>
      <c r="I9" s="69" t="s">
        <v>1034</v>
      </c>
      <c r="J9" s="70">
        <v>42370</v>
      </c>
      <c r="K9" s="69">
        <v>6591</v>
      </c>
      <c r="L9" s="69" t="s">
        <v>1533</v>
      </c>
      <c r="M9" s="69" t="s">
        <v>1533</v>
      </c>
      <c r="N9" s="69" t="s">
        <v>523</v>
      </c>
      <c r="O9" s="69" t="s">
        <v>5</v>
      </c>
      <c r="P9" s="69">
        <v>6</v>
      </c>
      <c r="Q9" s="69">
        <v>603</v>
      </c>
      <c r="R9" s="69" t="s">
        <v>755</v>
      </c>
      <c r="S9" s="69" t="s">
        <v>736</v>
      </c>
      <c r="T9" s="69" t="s">
        <v>727</v>
      </c>
      <c r="U9" s="69" t="s">
        <v>76</v>
      </c>
      <c r="V9" s="69" t="s">
        <v>745</v>
      </c>
    </row>
    <row r="10" spans="1:22" ht="12">
      <c r="A10" s="68" t="str">
        <f t="shared" si="0"/>
        <v>129599592</v>
      </c>
      <c r="B10" s="69" t="s">
        <v>806</v>
      </c>
      <c r="C10" s="69">
        <v>24586968</v>
      </c>
      <c r="D10" s="69">
        <v>2</v>
      </c>
      <c r="E10" s="69">
        <v>12959959</v>
      </c>
      <c r="F10" s="69">
        <v>2</v>
      </c>
      <c r="G10" s="69">
        <v>1</v>
      </c>
      <c r="H10" s="69" t="s">
        <v>1027</v>
      </c>
      <c r="I10" s="69" t="s">
        <v>1031</v>
      </c>
      <c r="J10" s="70">
        <v>42370</v>
      </c>
      <c r="K10" s="69">
        <v>86202</v>
      </c>
      <c r="L10" s="69" t="s">
        <v>2181</v>
      </c>
      <c r="M10" s="69" t="s">
        <v>2181</v>
      </c>
      <c r="N10" s="69" t="s">
        <v>523</v>
      </c>
      <c r="O10" s="69" t="s">
        <v>738</v>
      </c>
      <c r="P10" s="69">
        <v>1</v>
      </c>
      <c r="Q10" s="69">
        <v>144</v>
      </c>
      <c r="R10" s="69" t="s">
        <v>85</v>
      </c>
      <c r="S10" s="69" t="s">
        <v>736</v>
      </c>
      <c r="T10" s="69" t="s">
        <v>727</v>
      </c>
      <c r="U10" s="69" t="s">
        <v>76</v>
      </c>
      <c r="V10" s="69" t="s">
        <v>745</v>
      </c>
    </row>
    <row r="11" spans="1:22" ht="12">
      <c r="A11" s="68" t="str">
        <f t="shared" si="0"/>
        <v>117346811</v>
      </c>
      <c r="B11" s="69" t="s">
        <v>807</v>
      </c>
      <c r="C11" s="69">
        <v>10913107</v>
      </c>
      <c r="D11" s="69">
        <v>1</v>
      </c>
      <c r="E11" s="69">
        <v>11734681</v>
      </c>
      <c r="F11" s="69">
        <v>1</v>
      </c>
      <c r="G11" s="69">
        <v>1</v>
      </c>
      <c r="H11" s="69" t="s">
        <v>1029</v>
      </c>
      <c r="I11" s="69" t="s">
        <v>1034</v>
      </c>
      <c r="J11" s="70">
        <v>42370</v>
      </c>
      <c r="K11" s="69">
        <v>86202</v>
      </c>
      <c r="L11" s="69" t="s">
        <v>2181</v>
      </c>
      <c r="M11" s="69" t="s">
        <v>2181</v>
      </c>
      <c r="N11" s="69" t="s">
        <v>523</v>
      </c>
      <c r="O11" s="69" t="s">
        <v>738</v>
      </c>
      <c r="P11" s="69">
        <v>1</v>
      </c>
      <c r="Q11" s="69">
        <v>144</v>
      </c>
      <c r="R11" s="69" t="s">
        <v>755</v>
      </c>
      <c r="S11" s="69" t="s">
        <v>736</v>
      </c>
      <c r="T11" s="69" t="s">
        <v>727</v>
      </c>
      <c r="U11" s="69" t="s">
        <v>76</v>
      </c>
      <c r="V11" s="69" t="s">
        <v>745</v>
      </c>
    </row>
    <row r="12" spans="1:22" ht="12">
      <c r="A12" s="68" t="str">
        <f t="shared" si="0"/>
        <v>119160112</v>
      </c>
      <c r="B12" s="69" t="s">
        <v>788</v>
      </c>
      <c r="C12" s="69">
        <v>21975768</v>
      </c>
      <c r="D12" s="69">
        <v>9</v>
      </c>
      <c r="E12" s="69">
        <v>11916011</v>
      </c>
      <c r="F12" s="69">
        <v>2</v>
      </c>
      <c r="G12" s="69">
        <v>1</v>
      </c>
      <c r="H12" s="69" t="s">
        <v>1024</v>
      </c>
      <c r="I12" s="69" t="s">
        <v>1026</v>
      </c>
      <c r="J12" s="70">
        <v>42370</v>
      </c>
      <c r="K12" s="69">
        <v>86202</v>
      </c>
      <c r="L12" s="69" t="s">
        <v>2181</v>
      </c>
      <c r="M12" s="69" t="s">
        <v>2181</v>
      </c>
      <c r="N12" s="69" t="s">
        <v>523</v>
      </c>
      <c r="O12" s="69" t="s">
        <v>738</v>
      </c>
      <c r="P12" s="69">
        <v>1</v>
      </c>
      <c r="Q12" s="69">
        <v>144</v>
      </c>
      <c r="R12" s="69" t="s">
        <v>85</v>
      </c>
      <c r="S12" s="69" t="s">
        <v>736</v>
      </c>
      <c r="T12" s="69" t="s">
        <v>727</v>
      </c>
      <c r="U12" s="69" t="s">
        <v>76</v>
      </c>
      <c r="V12" s="69" t="s">
        <v>745</v>
      </c>
    </row>
    <row r="13" spans="1:22" ht="12">
      <c r="A13" s="68" t="str">
        <f t="shared" si="0"/>
        <v>130634182</v>
      </c>
      <c r="B13" s="69" t="s">
        <v>808</v>
      </c>
      <c r="C13" s="69">
        <v>26582668</v>
      </c>
      <c r="D13" s="69">
        <v>8</v>
      </c>
      <c r="E13" s="69">
        <v>13063418</v>
      </c>
      <c r="F13" s="69">
        <v>2</v>
      </c>
      <c r="G13" s="69">
        <v>1</v>
      </c>
      <c r="H13" s="69" t="s">
        <v>1027</v>
      </c>
      <c r="I13" s="69" t="s">
        <v>1028</v>
      </c>
      <c r="J13" s="70">
        <v>43101</v>
      </c>
      <c r="K13" s="69">
        <v>86202</v>
      </c>
      <c r="L13" s="69" t="s">
        <v>2181</v>
      </c>
      <c r="M13" s="69" t="s">
        <v>2181</v>
      </c>
      <c r="N13" s="69" t="s">
        <v>523</v>
      </c>
      <c r="O13" s="69" t="s">
        <v>738</v>
      </c>
      <c r="P13" s="69">
        <v>1</v>
      </c>
      <c r="Q13" s="69">
        <v>144</v>
      </c>
      <c r="R13" s="69" t="s">
        <v>755</v>
      </c>
      <c r="S13" s="69" t="s">
        <v>736</v>
      </c>
      <c r="T13" s="69" t="s">
        <v>727</v>
      </c>
      <c r="U13" s="69" t="s">
        <v>76</v>
      </c>
      <c r="V13" s="69" t="s">
        <v>745</v>
      </c>
    </row>
    <row r="14" spans="1:22" ht="12">
      <c r="A14" s="68" t="str">
        <f t="shared" si="0"/>
        <v>119165642</v>
      </c>
      <c r="B14" s="69" t="s">
        <v>809</v>
      </c>
      <c r="C14" s="69">
        <v>26640793</v>
      </c>
      <c r="D14" s="69">
        <v>6</v>
      </c>
      <c r="E14" s="69">
        <v>11916564</v>
      </c>
      <c r="F14" s="69">
        <v>2</v>
      </c>
      <c r="G14" s="69">
        <v>1</v>
      </c>
      <c r="H14" s="69" t="s">
        <v>1029</v>
      </c>
      <c r="I14" s="69" t="s">
        <v>1030</v>
      </c>
      <c r="J14" s="70">
        <v>42370</v>
      </c>
      <c r="K14" s="69">
        <v>86202</v>
      </c>
      <c r="L14" s="69" t="s">
        <v>2181</v>
      </c>
      <c r="M14" s="69" t="s">
        <v>2181</v>
      </c>
      <c r="N14" s="69" t="s">
        <v>523</v>
      </c>
      <c r="O14" s="69" t="s">
        <v>738</v>
      </c>
      <c r="P14" s="69">
        <v>1</v>
      </c>
      <c r="Q14" s="69">
        <v>144</v>
      </c>
      <c r="R14" s="69" t="s">
        <v>755</v>
      </c>
      <c r="S14" s="69" t="s">
        <v>736</v>
      </c>
      <c r="T14" s="69" t="s">
        <v>727</v>
      </c>
      <c r="U14" s="69" t="s">
        <v>76</v>
      </c>
      <c r="V14" s="69" t="s">
        <v>745</v>
      </c>
    </row>
    <row r="15" spans="1:22" ht="12">
      <c r="A15" s="68" t="str">
        <f t="shared" si="0"/>
        <v>119420091</v>
      </c>
      <c r="B15" s="69" t="s">
        <v>810</v>
      </c>
      <c r="C15" s="69">
        <v>35945625</v>
      </c>
      <c r="D15" s="69" t="s">
        <v>2193</v>
      </c>
      <c r="E15" s="69">
        <v>11942009</v>
      </c>
      <c r="F15" s="69">
        <v>1</v>
      </c>
      <c r="G15" s="69">
        <v>1</v>
      </c>
      <c r="H15" s="69" t="s">
        <v>1029</v>
      </c>
      <c r="I15" s="69" t="s">
        <v>1034</v>
      </c>
      <c r="J15" s="70">
        <v>42370</v>
      </c>
      <c r="K15" s="69">
        <v>86202</v>
      </c>
      <c r="L15" s="69" t="s">
        <v>2181</v>
      </c>
      <c r="M15" s="69" t="s">
        <v>2181</v>
      </c>
      <c r="N15" s="69" t="s">
        <v>523</v>
      </c>
      <c r="O15" s="69" t="s">
        <v>738</v>
      </c>
      <c r="P15" s="69">
        <v>1</v>
      </c>
      <c r="Q15" s="69">
        <v>144</v>
      </c>
      <c r="R15" s="69" t="s">
        <v>85</v>
      </c>
      <c r="S15" s="69" t="s">
        <v>736</v>
      </c>
      <c r="T15" s="69" t="s">
        <v>727</v>
      </c>
      <c r="U15" s="69" t="s">
        <v>76</v>
      </c>
      <c r="V15" s="69" t="s">
        <v>745</v>
      </c>
    </row>
    <row r="16" spans="1:22" ht="12">
      <c r="A16" s="68" t="str">
        <f t="shared" si="0"/>
        <v>119450591</v>
      </c>
      <c r="B16" s="69" t="s">
        <v>811</v>
      </c>
      <c r="C16" s="69">
        <v>26139497</v>
      </c>
      <c r="D16" s="69">
        <v>6</v>
      </c>
      <c r="E16" s="69">
        <v>11945059</v>
      </c>
      <c r="F16" s="69">
        <v>1</v>
      </c>
      <c r="G16" s="69">
        <v>1</v>
      </c>
      <c r="H16" s="69" t="s">
        <v>1027</v>
      </c>
      <c r="I16" s="69" t="s">
        <v>1028</v>
      </c>
      <c r="J16" s="70">
        <v>43101</v>
      </c>
      <c r="K16" s="69">
        <v>86202</v>
      </c>
      <c r="L16" s="69" t="s">
        <v>2181</v>
      </c>
      <c r="M16" s="69" t="s">
        <v>2181</v>
      </c>
      <c r="N16" s="69" t="s">
        <v>523</v>
      </c>
      <c r="O16" s="69" t="s">
        <v>738</v>
      </c>
      <c r="P16" s="69">
        <v>1</v>
      </c>
      <c r="Q16" s="69">
        <v>144</v>
      </c>
      <c r="R16" s="69" t="s">
        <v>755</v>
      </c>
      <c r="S16" s="69" t="s">
        <v>736</v>
      </c>
      <c r="T16" s="69" t="s">
        <v>727</v>
      </c>
      <c r="U16" s="69" t="s">
        <v>76</v>
      </c>
      <c r="V16" s="69" t="s">
        <v>745</v>
      </c>
    </row>
    <row r="17" spans="1:22" ht="12">
      <c r="A17" s="68" t="str">
        <f t="shared" si="0"/>
        <v>126190731</v>
      </c>
      <c r="B17" s="69" t="s">
        <v>812</v>
      </c>
      <c r="C17" s="69">
        <v>24969587</v>
      </c>
      <c r="D17" s="69" t="s">
        <v>2193</v>
      </c>
      <c r="E17" s="69">
        <v>12619073</v>
      </c>
      <c r="F17" s="69">
        <v>1</v>
      </c>
      <c r="G17" s="69">
        <v>1</v>
      </c>
      <c r="H17" s="69" t="s">
        <v>1027</v>
      </c>
      <c r="I17" s="69" t="s">
        <v>1031</v>
      </c>
      <c r="J17" s="70">
        <v>42370</v>
      </c>
      <c r="K17" s="69">
        <v>86202</v>
      </c>
      <c r="L17" s="69" t="s">
        <v>2181</v>
      </c>
      <c r="M17" s="69" t="s">
        <v>2181</v>
      </c>
      <c r="N17" s="69" t="s">
        <v>523</v>
      </c>
      <c r="O17" s="69" t="s">
        <v>738</v>
      </c>
      <c r="P17" s="69">
        <v>1</v>
      </c>
      <c r="Q17" s="69">
        <v>144</v>
      </c>
      <c r="R17" s="69" t="s">
        <v>755</v>
      </c>
      <c r="S17" s="69" t="s">
        <v>736</v>
      </c>
      <c r="T17" s="69" t="s">
        <v>727</v>
      </c>
      <c r="U17" s="69" t="s">
        <v>76</v>
      </c>
      <c r="V17" s="69" t="s">
        <v>745</v>
      </c>
    </row>
    <row r="18" spans="1:22" ht="12">
      <c r="A18" s="68" t="str">
        <f t="shared" si="0"/>
        <v>117360451</v>
      </c>
      <c r="B18" s="69" t="s">
        <v>813</v>
      </c>
      <c r="C18" s="69">
        <v>28279649</v>
      </c>
      <c r="D18" s="69">
        <v>6</v>
      </c>
      <c r="E18" s="69">
        <v>11736045</v>
      </c>
      <c r="F18" s="69">
        <v>1</v>
      </c>
      <c r="G18" s="69">
        <v>1</v>
      </c>
      <c r="H18" s="69" t="s">
        <v>1029</v>
      </c>
      <c r="I18" s="69" t="s">
        <v>1034</v>
      </c>
      <c r="J18" s="70">
        <v>43101</v>
      </c>
      <c r="K18" s="69">
        <v>86202</v>
      </c>
      <c r="L18" s="69" t="s">
        <v>2181</v>
      </c>
      <c r="M18" s="69" t="s">
        <v>2181</v>
      </c>
      <c r="N18" s="69" t="s">
        <v>523</v>
      </c>
      <c r="O18" s="69" t="s">
        <v>738</v>
      </c>
      <c r="P18" s="69">
        <v>1</v>
      </c>
      <c r="Q18" s="69">
        <v>144</v>
      </c>
      <c r="R18" s="69" t="s">
        <v>755</v>
      </c>
      <c r="S18" s="69" t="s">
        <v>736</v>
      </c>
      <c r="T18" s="69" t="s">
        <v>727</v>
      </c>
      <c r="U18" s="69" t="s">
        <v>76</v>
      </c>
      <c r="V18" s="69" t="s">
        <v>745</v>
      </c>
    </row>
    <row r="19" spans="1:22" ht="12">
      <c r="A19" s="68" t="str">
        <f t="shared" si="0"/>
        <v>118082141</v>
      </c>
      <c r="B19" s="69" t="s">
        <v>814</v>
      </c>
      <c r="C19" s="69">
        <v>15215819</v>
      </c>
      <c r="D19" s="69">
        <v>4</v>
      </c>
      <c r="E19" s="69">
        <v>11808214</v>
      </c>
      <c r="F19" s="69">
        <v>1</v>
      </c>
      <c r="G19" s="69">
        <v>1</v>
      </c>
      <c r="H19" s="69" t="s">
        <v>1029</v>
      </c>
      <c r="I19" s="69" t="s">
        <v>1030</v>
      </c>
      <c r="J19" s="70">
        <v>42370</v>
      </c>
      <c r="K19" s="69">
        <v>26792</v>
      </c>
      <c r="L19" s="69" t="s">
        <v>1575</v>
      </c>
      <c r="M19" s="69" t="s">
        <v>1575</v>
      </c>
      <c r="N19" s="69" t="s">
        <v>523</v>
      </c>
      <c r="O19" s="69" t="s">
        <v>738</v>
      </c>
      <c r="P19" s="69">
        <v>1</v>
      </c>
      <c r="Q19" s="69">
        <v>145</v>
      </c>
      <c r="R19" s="69" t="s">
        <v>85</v>
      </c>
      <c r="S19" s="69" t="s">
        <v>736</v>
      </c>
      <c r="T19" s="69" t="s">
        <v>727</v>
      </c>
      <c r="U19" s="69" t="s">
        <v>76</v>
      </c>
      <c r="V19" s="69" t="s">
        <v>745</v>
      </c>
    </row>
    <row r="20" spans="1:22" ht="12">
      <c r="A20" s="68" t="str">
        <f t="shared" si="0"/>
        <v>128820082</v>
      </c>
      <c r="B20" s="69" t="s">
        <v>815</v>
      </c>
      <c r="C20" s="69">
        <v>30003322</v>
      </c>
      <c r="D20" s="69">
        <v>9</v>
      </c>
      <c r="E20" s="69">
        <v>12882008</v>
      </c>
      <c r="F20" s="69">
        <v>2</v>
      </c>
      <c r="G20" s="69">
        <v>1</v>
      </c>
      <c r="H20" s="69" t="s">
        <v>1029</v>
      </c>
      <c r="I20" s="69" t="s">
        <v>1034</v>
      </c>
      <c r="J20" s="70">
        <v>42370</v>
      </c>
      <c r="K20" s="69">
        <v>26792</v>
      </c>
      <c r="L20" s="69" t="s">
        <v>1575</v>
      </c>
      <c r="M20" s="69" t="s">
        <v>1575</v>
      </c>
      <c r="N20" s="69" t="s">
        <v>523</v>
      </c>
      <c r="O20" s="69" t="s">
        <v>738</v>
      </c>
      <c r="P20" s="69">
        <v>1</v>
      </c>
      <c r="Q20" s="69">
        <v>145</v>
      </c>
      <c r="R20" s="69" t="s">
        <v>85</v>
      </c>
      <c r="S20" s="69" t="s">
        <v>736</v>
      </c>
      <c r="T20" s="69" t="s">
        <v>727</v>
      </c>
      <c r="U20" s="69" t="s">
        <v>76</v>
      </c>
      <c r="V20" s="69" t="s">
        <v>745</v>
      </c>
    </row>
    <row r="21" spans="1:22" ht="12">
      <c r="A21" s="68" t="str">
        <f t="shared" si="0"/>
        <v>129378122</v>
      </c>
      <c r="B21" s="69" t="s">
        <v>816</v>
      </c>
      <c r="C21" s="69">
        <v>33183428</v>
      </c>
      <c r="D21" s="69">
        <v>5</v>
      </c>
      <c r="E21" s="69">
        <v>12937812</v>
      </c>
      <c r="F21" s="69">
        <v>2</v>
      </c>
      <c r="G21" s="69">
        <v>1</v>
      </c>
      <c r="H21" s="69" t="s">
        <v>1024</v>
      </c>
      <c r="I21" s="69" t="s">
        <v>1025</v>
      </c>
      <c r="J21" s="70">
        <v>42370</v>
      </c>
      <c r="K21" s="69">
        <v>26792</v>
      </c>
      <c r="L21" s="69" t="s">
        <v>1575</v>
      </c>
      <c r="M21" s="69" t="s">
        <v>1575</v>
      </c>
      <c r="N21" s="69" t="s">
        <v>523</v>
      </c>
      <c r="O21" s="69" t="s">
        <v>738</v>
      </c>
      <c r="P21" s="69">
        <v>1</v>
      </c>
      <c r="Q21" s="69">
        <v>145</v>
      </c>
      <c r="R21" s="69" t="s">
        <v>85</v>
      </c>
      <c r="S21" s="69" t="s">
        <v>736</v>
      </c>
      <c r="T21" s="69" t="s">
        <v>727</v>
      </c>
      <c r="U21" s="69" t="s">
        <v>76</v>
      </c>
      <c r="V21" s="69" t="s">
        <v>745</v>
      </c>
    </row>
    <row r="22" spans="1:22" ht="12">
      <c r="A22" s="68" t="str">
        <f t="shared" si="0"/>
        <v>113255861</v>
      </c>
      <c r="B22" s="69" t="s">
        <v>817</v>
      </c>
      <c r="C22" s="69">
        <v>27954142</v>
      </c>
      <c r="D22" s="69">
        <v>9</v>
      </c>
      <c r="E22" s="69">
        <v>11325586</v>
      </c>
      <c r="F22" s="69">
        <v>1</v>
      </c>
      <c r="G22" s="69">
        <v>1</v>
      </c>
      <c r="H22" s="69" t="s">
        <v>1029</v>
      </c>
      <c r="I22" s="69" t="s">
        <v>1030</v>
      </c>
      <c r="J22" s="70">
        <v>43101</v>
      </c>
      <c r="K22" s="69">
        <v>70993</v>
      </c>
      <c r="L22" s="69" t="s">
        <v>2027</v>
      </c>
      <c r="M22" s="69" t="s">
        <v>1109</v>
      </c>
      <c r="N22" s="69" t="s">
        <v>11</v>
      </c>
      <c r="O22" s="69" t="s">
        <v>738</v>
      </c>
      <c r="P22" s="69">
        <v>1</v>
      </c>
      <c r="Q22" s="69">
        <v>143</v>
      </c>
      <c r="R22" s="69" t="s">
        <v>755</v>
      </c>
      <c r="S22" s="69" t="s">
        <v>736</v>
      </c>
      <c r="T22" s="69" t="s">
        <v>727</v>
      </c>
      <c r="U22" s="69" t="s">
        <v>76</v>
      </c>
      <c r="V22" s="69" t="s">
        <v>745</v>
      </c>
    </row>
    <row r="23" spans="1:22" ht="12">
      <c r="A23" s="68" t="str">
        <f t="shared" si="0"/>
        <v>78470751</v>
      </c>
      <c r="B23" s="69" t="s">
        <v>818</v>
      </c>
      <c r="C23" s="69">
        <v>19905607</v>
      </c>
      <c r="D23" s="69"/>
      <c r="E23" s="69">
        <v>7847075</v>
      </c>
      <c r="F23" s="69">
        <v>1</v>
      </c>
      <c r="G23" s="69">
        <v>1</v>
      </c>
      <c r="H23" s="69" t="s">
        <v>1024</v>
      </c>
      <c r="I23" s="69" t="s">
        <v>1026</v>
      </c>
      <c r="J23" s="70">
        <v>42370</v>
      </c>
      <c r="K23" s="69">
        <v>73982</v>
      </c>
      <c r="L23" s="69" t="s">
        <v>2118</v>
      </c>
      <c r="M23" s="69" t="s">
        <v>2118</v>
      </c>
      <c r="N23" s="69" t="s">
        <v>523</v>
      </c>
      <c r="O23" s="69" t="s">
        <v>453</v>
      </c>
      <c r="P23" s="69">
        <v>1</v>
      </c>
      <c r="Q23" s="69">
        <v>142</v>
      </c>
      <c r="R23" s="69" t="s">
        <v>85</v>
      </c>
      <c r="S23" s="69" t="s">
        <v>736</v>
      </c>
      <c r="T23" s="69" t="s">
        <v>727</v>
      </c>
      <c r="U23" s="69" t="s">
        <v>76</v>
      </c>
      <c r="V23" s="69" t="s">
        <v>747</v>
      </c>
    </row>
    <row r="24" spans="1:22" ht="12">
      <c r="A24" s="68" t="str">
        <f t="shared" si="0"/>
        <v>129373562</v>
      </c>
      <c r="B24" s="69" t="s">
        <v>819</v>
      </c>
      <c r="C24" s="69">
        <v>28148998</v>
      </c>
      <c r="D24" s="69">
        <v>1</v>
      </c>
      <c r="E24" s="69">
        <v>12937356</v>
      </c>
      <c r="F24" s="69">
        <v>2</v>
      </c>
      <c r="G24" s="69">
        <v>1</v>
      </c>
      <c r="H24" s="69" t="s">
        <v>1024</v>
      </c>
      <c r="I24" s="69" t="s">
        <v>1025</v>
      </c>
      <c r="J24" s="70">
        <v>42370</v>
      </c>
      <c r="K24" s="69">
        <v>26527</v>
      </c>
      <c r="L24" s="69" t="s">
        <v>1572</v>
      </c>
      <c r="M24" s="69" t="s">
        <v>1573</v>
      </c>
      <c r="N24" s="69" t="s">
        <v>523</v>
      </c>
      <c r="O24" s="69" t="s">
        <v>738</v>
      </c>
      <c r="P24" s="69">
        <v>1</v>
      </c>
      <c r="Q24" s="69">
        <v>145</v>
      </c>
      <c r="R24" s="69" t="s">
        <v>85</v>
      </c>
      <c r="S24" s="69" t="s">
        <v>736</v>
      </c>
      <c r="T24" s="69" t="s">
        <v>727</v>
      </c>
      <c r="U24" s="69" t="s">
        <v>76</v>
      </c>
      <c r="V24" s="69" t="s">
        <v>745</v>
      </c>
    </row>
    <row r="25" spans="1:22" ht="12">
      <c r="A25" s="68" t="str">
        <f t="shared" si="0"/>
        <v>129116652</v>
      </c>
      <c r="B25" s="69" t="s">
        <v>820</v>
      </c>
      <c r="C25" s="69">
        <v>34817003</v>
      </c>
      <c r="D25" s="69">
        <v>8</v>
      </c>
      <c r="E25" s="69">
        <v>12911665</v>
      </c>
      <c r="F25" s="69">
        <v>2</v>
      </c>
      <c r="G25" s="69">
        <v>1</v>
      </c>
      <c r="H25" s="69" t="s">
        <v>1027</v>
      </c>
      <c r="I25" s="69" t="s">
        <v>1031</v>
      </c>
      <c r="J25" s="70">
        <v>42370</v>
      </c>
      <c r="K25" s="69">
        <v>26527</v>
      </c>
      <c r="L25" s="69" t="s">
        <v>1572</v>
      </c>
      <c r="M25" s="69" t="s">
        <v>1573</v>
      </c>
      <c r="N25" s="69" t="s">
        <v>523</v>
      </c>
      <c r="O25" s="69" t="s">
        <v>738</v>
      </c>
      <c r="P25" s="69">
        <v>1</v>
      </c>
      <c r="Q25" s="69">
        <v>145</v>
      </c>
      <c r="R25" s="69" t="s">
        <v>85</v>
      </c>
      <c r="S25" s="69" t="s">
        <v>736</v>
      </c>
      <c r="T25" s="69" t="s">
        <v>727</v>
      </c>
      <c r="U25" s="69" t="s">
        <v>76</v>
      </c>
      <c r="V25" s="69" t="s">
        <v>745</v>
      </c>
    </row>
    <row r="26" spans="1:22" ht="12">
      <c r="A26" s="68" t="str">
        <f t="shared" si="0"/>
        <v>59111872</v>
      </c>
      <c r="B26" s="69" t="s">
        <v>821</v>
      </c>
      <c r="C26" s="69">
        <v>17164322</v>
      </c>
      <c r="D26" s="69">
        <v>7</v>
      </c>
      <c r="E26" s="69">
        <v>5911187</v>
      </c>
      <c r="F26" s="69">
        <v>2</v>
      </c>
      <c r="G26" s="69">
        <v>1</v>
      </c>
      <c r="H26" s="69" t="s">
        <v>1029</v>
      </c>
      <c r="I26" s="69" t="s">
        <v>1030</v>
      </c>
      <c r="J26" s="70">
        <v>43101</v>
      </c>
      <c r="K26" s="69">
        <v>26527</v>
      </c>
      <c r="L26" s="69" t="s">
        <v>1572</v>
      </c>
      <c r="M26" s="69" t="s">
        <v>1573</v>
      </c>
      <c r="N26" s="69" t="s">
        <v>523</v>
      </c>
      <c r="O26" s="69" t="s">
        <v>738</v>
      </c>
      <c r="P26" s="69">
        <v>1</v>
      </c>
      <c r="Q26" s="69">
        <v>145</v>
      </c>
      <c r="R26" s="69" t="s">
        <v>85</v>
      </c>
      <c r="S26" s="69" t="s">
        <v>735</v>
      </c>
      <c r="T26" s="69" t="s">
        <v>727</v>
      </c>
      <c r="U26" s="69" t="s">
        <v>76</v>
      </c>
      <c r="V26" s="69" t="s">
        <v>726</v>
      </c>
    </row>
    <row r="27" spans="1:22" ht="12">
      <c r="A27" s="68" t="str">
        <f t="shared" si="0"/>
        <v>130959501</v>
      </c>
      <c r="B27" s="69" t="s">
        <v>822</v>
      </c>
      <c r="C27" s="69">
        <v>29249513</v>
      </c>
      <c r="D27" s="69">
        <v>4</v>
      </c>
      <c r="E27" s="69">
        <v>13095950</v>
      </c>
      <c r="F27" s="69">
        <v>1</v>
      </c>
      <c r="G27" s="69">
        <v>1</v>
      </c>
      <c r="H27" s="69" t="s">
        <v>1027</v>
      </c>
      <c r="I27" s="69" t="s">
        <v>1028</v>
      </c>
      <c r="J27" s="70">
        <v>42370</v>
      </c>
      <c r="K27" s="69">
        <v>26527</v>
      </c>
      <c r="L27" s="69" t="s">
        <v>1572</v>
      </c>
      <c r="M27" s="69" t="s">
        <v>1573</v>
      </c>
      <c r="N27" s="69" t="s">
        <v>523</v>
      </c>
      <c r="O27" s="69" t="s">
        <v>738</v>
      </c>
      <c r="P27" s="69">
        <v>1</v>
      </c>
      <c r="Q27" s="69">
        <v>145</v>
      </c>
      <c r="R27" s="69" t="s">
        <v>85</v>
      </c>
      <c r="S27" s="69" t="s">
        <v>736</v>
      </c>
      <c r="T27" s="69" t="s">
        <v>727</v>
      </c>
      <c r="U27" s="69" t="s">
        <v>76</v>
      </c>
      <c r="V27" s="69" t="s">
        <v>745</v>
      </c>
    </row>
    <row r="28" spans="1:22" ht="12">
      <c r="A28" s="68" t="str">
        <f t="shared" si="0"/>
        <v>130118202</v>
      </c>
      <c r="B28" s="69" t="s">
        <v>823</v>
      </c>
      <c r="C28" s="69">
        <v>9494288</v>
      </c>
      <c r="D28" s="69">
        <v>2</v>
      </c>
      <c r="E28" s="69">
        <v>13011820</v>
      </c>
      <c r="F28" s="69">
        <v>2</v>
      </c>
      <c r="G28" s="69">
        <v>1</v>
      </c>
      <c r="H28" s="69" t="s">
        <v>1027</v>
      </c>
      <c r="I28" s="69" t="s">
        <v>1031</v>
      </c>
      <c r="J28" s="70">
        <v>42370</v>
      </c>
      <c r="K28" s="69">
        <v>26527</v>
      </c>
      <c r="L28" s="69" t="s">
        <v>1572</v>
      </c>
      <c r="M28" s="69" t="s">
        <v>1573</v>
      </c>
      <c r="N28" s="69" t="s">
        <v>523</v>
      </c>
      <c r="O28" s="69" t="s">
        <v>738</v>
      </c>
      <c r="P28" s="69">
        <v>1</v>
      </c>
      <c r="Q28" s="69">
        <v>145</v>
      </c>
      <c r="R28" s="69" t="s">
        <v>755</v>
      </c>
      <c r="S28" s="69" t="s">
        <v>736</v>
      </c>
      <c r="T28" s="69" t="s">
        <v>663</v>
      </c>
      <c r="U28" s="69" t="s">
        <v>76</v>
      </c>
      <c r="V28" s="69" t="s">
        <v>754</v>
      </c>
    </row>
    <row r="29" spans="1:22" ht="12">
      <c r="A29" s="68" t="str">
        <f t="shared" si="0"/>
        <v>80186862</v>
      </c>
      <c r="B29" s="69" t="s">
        <v>824</v>
      </c>
      <c r="C29" s="69">
        <v>20754856</v>
      </c>
      <c r="D29" s="69"/>
      <c r="E29" s="69">
        <v>8018686</v>
      </c>
      <c r="F29" s="69">
        <v>2</v>
      </c>
      <c r="G29" s="69">
        <v>1</v>
      </c>
      <c r="H29" s="69" t="s">
        <v>1029</v>
      </c>
      <c r="I29" s="69" t="s">
        <v>1034</v>
      </c>
      <c r="J29" s="70">
        <v>42370</v>
      </c>
      <c r="K29" s="69">
        <v>86273</v>
      </c>
      <c r="L29" s="69" t="s">
        <v>2182</v>
      </c>
      <c r="M29" s="69" t="s">
        <v>16</v>
      </c>
      <c r="N29" s="69" t="s">
        <v>11</v>
      </c>
      <c r="O29" s="69" t="s">
        <v>738</v>
      </c>
      <c r="P29" s="69">
        <v>1</v>
      </c>
      <c r="Q29" s="69">
        <v>141</v>
      </c>
      <c r="R29" s="69" t="s">
        <v>755</v>
      </c>
      <c r="S29" s="69" t="s">
        <v>736</v>
      </c>
      <c r="T29" s="69" t="s">
        <v>727</v>
      </c>
      <c r="U29" s="69" t="s">
        <v>76</v>
      </c>
      <c r="V29" s="69" t="s">
        <v>745</v>
      </c>
    </row>
    <row r="30" spans="1:22" ht="12">
      <c r="A30" s="68" t="str">
        <f t="shared" si="0"/>
        <v>79588332</v>
      </c>
      <c r="B30" s="69" t="s">
        <v>825</v>
      </c>
      <c r="C30" s="69">
        <v>22432083</v>
      </c>
      <c r="D30" s="69"/>
      <c r="E30" s="69">
        <v>7958833</v>
      </c>
      <c r="F30" s="69">
        <v>2</v>
      </c>
      <c r="G30" s="69">
        <v>1</v>
      </c>
      <c r="H30" s="69" t="s">
        <v>1029</v>
      </c>
      <c r="I30" s="69" t="s">
        <v>1030</v>
      </c>
      <c r="J30" s="70">
        <v>42370</v>
      </c>
      <c r="K30" s="69">
        <v>86273</v>
      </c>
      <c r="L30" s="69" t="s">
        <v>2182</v>
      </c>
      <c r="M30" s="69" t="s">
        <v>16</v>
      </c>
      <c r="N30" s="69" t="s">
        <v>11</v>
      </c>
      <c r="O30" s="69" t="s">
        <v>738</v>
      </c>
      <c r="P30" s="69">
        <v>1</v>
      </c>
      <c r="Q30" s="69">
        <v>141</v>
      </c>
      <c r="R30" s="69" t="s">
        <v>755</v>
      </c>
      <c r="S30" s="69" t="s">
        <v>735</v>
      </c>
      <c r="T30" s="69" t="s">
        <v>733</v>
      </c>
      <c r="U30" s="69" t="s">
        <v>76</v>
      </c>
      <c r="V30" s="69" t="s">
        <v>726</v>
      </c>
    </row>
    <row r="31" spans="1:22" ht="12">
      <c r="A31" s="68" t="str">
        <f t="shared" si="0"/>
        <v>83545091</v>
      </c>
      <c r="B31" s="69" t="s">
        <v>826</v>
      </c>
      <c r="C31" s="69">
        <v>36490513</v>
      </c>
      <c r="D31" s="69" t="s">
        <v>2193</v>
      </c>
      <c r="E31" s="69">
        <v>8354509</v>
      </c>
      <c r="F31" s="69">
        <v>1</v>
      </c>
      <c r="G31" s="69">
        <v>1</v>
      </c>
      <c r="H31" s="69" t="s">
        <v>1029</v>
      </c>
      <c r="I31" s="69" t="s">
        <v>1030</v>
      </c>
      <c r="J31" s="70">
        <v>42370</v>
      </c>
      <c r="K31" s="69">
        <v>86273</v>
      </c>
      <c r="L31" s="69" t="s">
        <v>2182</v>
      </c>
      <c r="M31" s="69" t="s">
        <v>16</v>
      </c>
      <c r="N31" s="69" t="s">
        <v>11</v>
      </c>
      <c r="O31" s="69" t="s">
        <v>738</v>
      </c>
      <c r="P31" s="69">
        <v>1</v>
      </c>
      <c r="Q31" s="69">
        <v>141</v>
      </c>
      <c r="R31" s="69" t="s">
        <v>755</v>
      </c>
      <c r="S31" s="69" t="s">
        <v>736</v>
      </c>
      <c r="T31" s="69" t="s">
        <v>727</v>
      </c>
      <c r="U31" s="69" t="s">
        <v>76</v>
      </c>
      <c r="V31" s="69" t="s">
        <v>747</v>
      </c>
    </row>
    <row r="32" spans="1:22" ht="12">
      <c r="A32" s="68" t="str">
        <f t="shared" si="0"/>
        <v>88025181</v>
      </c>
      <c r="B32" s="69" t="s">
        <v>827</v>
      </c>
      <c r="C32" s="69">
        <v>16642615</v>
      </c>
      <c r="D32" s="69"/>
      <c r="E32" s="69">
        <v>8802518</v>
      </c>
      <c r="F32" s="69">
        <v>1</v>
      </c>
      <c r="G32" s="69">
        <v>1</v>
      </c>
      <c r="H32" s="69" t="s">
        <v>1032</v>
      </c>
      <c r="I32" s="69" t="s">
        <v>1033</v>
      </c>
      <c r="J32" s="70">
        <v>42370</v>
      </c>
      <c r="K32" s="69">
        <v>86273</v>
      </c>
      <c r="L32" s="69" t="s">
        <v>2182</v>
      </c>
      <c r="M32" s="69" t="s">
        <v>16</v>
      </c>
      <c r="N32" s="69" t="s">
        <v>11</v>
      </c>
      <c r="O32" s="69" t="s">
        <v>738</v>
      </c>
      <c r="P32" s="69">
        <v>1</v>
      </c>
      <c r="Q32" s="69">
        <v>141</v>
      </c>
      <c r="R32" s="69" t="s">
        <v>755</v>
      </c>
      <c r="S32" s="69" t="s">
        <v>736</v>
      </c>
      <c r="T32" s="69" t="s">
        <v>727</v>
      </c>
      <c r="U32" s="69" t="s">
        <v>76</v>
      </c>
      <c r="V32" s="69" t="s">
        <v>747</v>
      </c>
    </row>
    <row r="33" spans="1:22" ht="12">
      <c r="A33" s="68" t="str">
        <f t="shared" si="0"/>
        <v>80687071</v>
      </c>
      <c r="B33" s="69" t="s">
        <v>828</v>
      </c>
      <c r="C33" s="69">
        <v>18753028</v>
      </c>
      <c r="D33" s="69">
        <v>2</v>
      </c>
      <c r="E33" s="69">
        <v>8068707</v>
      </c>
      <c r="F33" s="69">
        <v>1</v>
      </c>
      <c r="G33" s="69">
        <v>1</v>
      </c>
      <c r="H33" s="69" t="s">
        <v>1027</v>
      </c>
      <c r="I33" s="69" t="s">
        <v>1028</v>
      </c>
      <c r="J33" s="70">
        <v>42370</v>
      </c>
      <c r="K33" s="69">
        <v>73092</v>
      </c>
      <c r="L33" s="69" t="s">
        <v>2094</v>
      </c>
      <c r="M33" s="69" t="s">
        <v>1535</v>
      </c>
      <c r="N33" s="69" t="s">
        <v>523</v>
      </c>
      <c r="O33" s="69" t="s">
        <v>464</v>
      </c>
      <c r="P33" s="69">
        <v>1</v>
      </c>
      <c r="Q33" s="69">
        <v>143</v>
      </c>
      <c r="R33" s="69" t="s">
        <v>755</v>
      </c>
      <c r="S33" s="69" t="s">
        <v>736</v>
      </c>
      <c r="T33" s="69" t="s">
        <v>727</v>
      </c>
      <c r="U33" s="69" t="s">
        <v>76</v>
      </c>
      <c r="V33" s="69" t="s">
        <v>747</v>
      </c>
    </row>
    <row r="34" spans="1:22" ht="12">
      <c r="A34" s="68" t="str">
        <f t="shared" si="0"/>
        <v>91419471</v>
      </c>
      <c r="B34" s="69" t="s">
        <v>829</v>
      </c>
      <c r="C34" s="69">
        <v>21593672</v>
      </c>
      <c r="D34" s="69">
        <v>3</v>
      </c>
      <c r="E34" s="69">
        <v>9141947</v>
      </c>
      <c r="F34" s="69">
        <v>1</v>
      </c>
      <c r="G34" s="69">
        <v>1</v>
      </c>
      <c r="H34" s="69" t="s">
        <v>758</v>
      </c>
      <c r="I34" s="69" t="s">
        <v>1035</v>
      </c>
      <c r="J34" s="70">
        <v>42370</v>
      </c>
      <c r="K34" s="69">
        <v>6826</v>
      </c>
      <c r="L34" s="69" t="s">
        <v>1538</v>
      </c>
      <c r="M34" s="69" t="s">
        <v>1535</v>
      </c>
      <c r="N34" s="69" t="s">
        <v>523</v>
      </c>
      <c r="O34" s="69" t="s">
        <v>464</v>
      </c>
      <c r="P34" s="69">
        <v>1</v>
      </c>
      <c r="Q34" s="69">
        <v>142</v>
      </c>
      <c r="R34" s="69" t="s">
        <v>85</v>
      </c>
      <c r="S34" s="69" t="s">
        <v>736</v>
      </c>
      <c r="T34" s="69" t="s">
        <v>727</v>
      </c>
      <c r="U34" s="69" t="s">
        <v>76</v>
      </c>
      <c r="V34" s="69" t="s">
        <v>747</v>
      </c>
    </row>
    <row r="35" spans="1:22" ht="12">
      <c r="A35" s="68" t="str">
        <f t="shared" si="0"/>
        <v>72632962</v>
      </c>
      <c r="B35" s="69" t="s">
        <v>830</v>
      </c>
      <c r="C35" s="69">
        <v>18694101</v>
      </c>
      <c r="D35" s="69">
        <v>8</v>
      </c>
      <c r="E35" s="69">
        <v>7263296</v>
      </c>
      <c r="F35" s="69">
        <v>2</v>
      </c>
      <c r="G35" s="69">
        <v>1</v>
      </c>
      <c r="H35" s="69" t="s">
        <v>1024</v>
      </c>
      <c r="I35" s="69" t="s">
        <v>1026</v>
      </c>
      <c r="J35" s="70">
        <v>42370</v>
      </c>
      <c r="K35" s="69">
        <v>6826</v>
      </c>
      <c r="L35" s="69" t="s">
        <v>1538</v>
      </c>
      <c r="M35" s="69" t="s">
        <v>1535</v>
      </c>
      <c r="N35" s="69" t="s">
        <v>523</v>
      </c>
      <c r="O35" s="69" t="s">
        <v>464</v>
      </c>
      <c r="P35" s="69">
        <v>1</v>
      </c>
      <c r="Q35" s="69">
        <v>142</v>
      </c>
      <c r="R35" s="69" t="s">
        <v>755</v>
      </c>
      <c r="S35" s="69" t="s">
        <v>735</v>
      </c>
      <c r="T35" s="69" t="s">
        <v>727</v>
      </c>
      <c r="U35" s="69" t="s">
        <v>76</v>
      </c>
      <c r="V35" s="69" t="s">
        <v>726</v>
      </c>
    </row>
    <row r="36" spans="1:22" ht="12">
      <c r="A36" s="68" t="str">
        <f t="shared" si="0"/>
        <v>131256551</v>
      </c>
      <c r="B36" s="69" t="s">
        <v>831</v>
      </c>
      <c r="C36" s="69">
        <v>29993684</v>
      </c>
      <c r="D36" s="69">
        <v>3</v>
      </c>
      <c r="E36" s="69">
        <v>13125655</v>
      </c>
      <c r="F36" s="69">
        <v>1</v>
      </c>
      <c r="G36" s="69">
        <v>1</v>
      </c>
      <c r="H36" s="69" t="s">
        <v>1027</v>
      </c>
      <c r="I36" s="69" t="s">
        <v>1031</v>
      </c>
      <c r="J36" s="70">
        <v>42370</v>
      </c>
      <c r="K36" s="69">
        <v>6826</v>
      </c>
      <c r="L36" s="69" t="s">
        <v>1538</v>
      </c>
      <c r="M36" s="69" t="s">
        <v>1535</v>
      </c>
      <c r="N36" s="69" t="s">
        <v>523</v>
      </c>
      <c r="O36" s="69" t="s">
        <v>464</v>
      </c>
      <c r="P36" s="69">
        <v>1</v>
      </c>
      <c r="Q36" s="69">
        <v>142</v>
      </c>
      <c r="R36" s="69" t="s">
        <v>85</v>
      </c>
      <c r="S36" s="69" t="s">
        <v>736</v>
      </c>
      <c r="T36" s="69" t="s">
        <v>727</v>
      </c>
      <c r="U36" s="69" t="s">
        <v>76</v>
      </c>
      <c r="V36" s="69" t="s">
        <v>745</v>
      </c>
    </row>
    <row r="37" spans="1:22" ht="12">
      <c r="A37" s="68" t="str">
        <f t="shared" si="0"/>
        <v>131236601</v>
      </c>
      <c r="B37" s="69" t="s">
        <v>832</v>
      </c>
      <c r="C37" s="69">
        <v>17879125</v>
      </c>
      <c r="D37" s="69">
        <v>8</v>
      </c>
      <c r="E37" s="69">
        <v>13123660</v>
      </c>
      <c r="F37" s="69">
        <v>1</v>
      </c>
      <c r="G37" s="69">
        <v>1</v>
      </c>
      <c r="H37" s="69" t="s">
        <v>1027</v>
      </c>
      <c r="I37" s="69" t="s">
        <v>1028</v>
      </c>
      <c r="J37" s="70">
        <v>42370</v>
      </c>
      <c r="K37" s="69">
        <v>6826</v>
      </c>
      <c r="L37" s="69" t="s">
        <v>1538</v>
      </c>
      <c r="M37" s="69" t="s">
        <v>1535</v>
      </c>
      <c r="N37" s="69" t="s">
        <v>523</v>
      </c>
      <c r="O37" s="69" t="s">
        <v>464</v>
      </c>
      <c r="P37" s="69">
        <v>1</v>
      </c>
      <c r="Q37" s="69">
        <v>142</v>
      </c>
      <c r="R37" s="69" t="s">
        <v>755</v>
      </c>
      <c r="S37" s="69" t="s">
        <v>736</v>
      </c>
      <c r="T37" s="69" t="s">
        <v>727</v>
      </c>
      <c r="U37" s="69" t="s">
        <v>76</v>
      </c>
      <c r="V37" s="69" t="s">
        <v>745</v>
      </c>
    </row>
    <row r="38" spans="1:22" ht="12">
      <c r="A38" s="68" t="str">
        <f t="shared" si="0"/>
        <v>58404781</v>
      </c>
      <c r="B38" s="69" t="s">
        <v>833</v>
      </c>
      <c r="C38" s="69">
        <v>18450436</v>
      </c>
      <c r="D38" s="69"/>
      <c r="E38" s="69">
        <v>5840478</v>
      </c>
      <c r="F38" s="69">
        <v>1</v>
      </c>
      <c r="G38" s="69">
        <v>1</v>
      </c>
      <c r="H38" s="69" t="s">
        <v>1024</v>
      </c>
      <c r="I38" s="69" t="s">
        <v>1026</v>
      </c>
      <c r="J38" s="70">
        <v>42370</v>
      </c>
      <c r="K38" s="69">
        <v>6674</v>
      </c>
      <c r="L38" s="69" t="s">
        <v>1536</v>
      </c>
      <c r="M38" s="69" t="s">
        <v>1535</v>
      </c>
      <c r="N38" s="69" t="s">
        <v>523</v>
      </c>
      <c r="O38" s="69" t="s">
        <v>464</v>
      </c>
      <c r="P38" s="69">
        <v>1</v>
      </c>
      <c r="Q38" s="69">
        <v>142</v>
      </c>
      <c r="R38" s="69" t="s">
        <v>755</v>
      </c>
      <c r="S38" s="69" t="s">
        <v>736</v>
      </c>
      <c r="T38" s="69" t="s">
        <v>727</v>
      </c>
      <c r="U38" s="69" t="s">
        <v>76</v>
      </c>
      <c r="V38" s="69" t="s">
        <v>745</v>
      </c>
    </row>
    <row r="39" spans="1:22" ht="12">
      <c r="A39" s="68" t="str">
        <f t="shared" si="0"/>
        <v>126261192</v>
      </c>
      <c r="B39" s="69" t="s">
        <v>834</v>
      </c>
      <c r="C39" s="69">
        <v>33861242</v>
      </c>
      <c r="D39" s="69">
        <v>7</v>
      </c>
      <c r="E39" s="69">
        <v>12626119</v>
      </c>
      <c r="F39" s="69">
        <v>2</v>
      </c>
      <c r="G39" s="69">
        <v>5</v>
      </c>
      <c r="H39" s="69" t="s">
        <v>1027</v>
      </c>
      <c r="I39" s="69" t="s">
        <v>1028</v>
      </c>
      <c r="J39" s="70">
        <v>42370</v>
      </c>
      <c r="K39" s="69">
        <v>45991</v>
      </c>
      <c r="L39" s="69" t="s">
        <v>295</v>
      </c>
      <c r="M39" s="69" t="s">
        <v>295</v>
      </c>
      <c r="N39" s="69" t="s">
        <v>523</v>
      </c>
      <c r="O39" s="69" t="s">
        <v>507</v>
      </c>
      <c r="P39" s="69">
        <v>5</v>
      </c>
      <c r="Q39" s="69">
        <v>669</v>
      </c>
      <c r="R39" s="69" t="s">
        <v>755</v>
      </c>
      <c r="S39" s="69" t="s">
        <v>736</v>
      </c>
      <c r="T39" s="69" t="s">
        <v>727</v>
      </c>
      <c r="U39" s="69" t="s">
        <v>76</v>
      </c>
      <c r="V39" s="69" t="s">
        <v>745</v>
      </c>
    </row>
    <row r="40" spans="1:22" ht="12">
      <c r="A40" s="68" t="str">
        <f t="shared" si="0"/>
        <v>123794991</v>
      </c>
      <c r="B40" s="69" t="s">
        <v>835</v>
      </c>
      <c r="C40" s="69">
        <v>18108280</v>
      </c>
      <c r="D40" s="69">
        <v>9</v>
      </c>
      <c r="E40" s="69">
        <v>12379499</v>
      </c>
      <c r="F40" s="69">
        <v>1</v>
      </c>
      <c r="G40" s="69">
        <v>5</v>
      </c>
      <c r="H40" s="69" t="s">
        <v>1029</v>
      </c>
      <c r="I40" s="69" t="s">
        <v>1030</v>
      </c>
      <c r="J40" s="70">
        <v>42370</v>
      </c>
      <c r="K40" s="69">
        <v>45991</v>
      </c>
      <c r="L40" s="69" t="s">
        <v>295</v>
      </c>
      <c r="M40" s="69" t="s">
        <v>295</v>
      </c>
      <c r="N40" s="69" t="s">
        <v>523</v>
      </c>
      <c r="O40" s="69" t="s">
        <v>507</v>
      </c>
      <c r="P40" s="69">
        <v>5</v>
      </c>
      <c r="Q40" s="69">
        <v>669</v>
      </c>
      <c r="R40" s="69" t="s">
        <v>85</v>
      </c>
      <c r="S40" s="69" t="s">
        <v>736</v>
      </c>
      <c r="T40" s="69" t="s">
        <v>727</v>
      </c>
      <c r="U40" s="69" t="s">
        <v>76</v>
      </c>
      <c r="V40" s="69" t="s">
        <v>745</v>
      </c>
    </row>
    <row r="41" spans="1:22" ht="12">
      <c r="A41" s="68" t="str">
        <f t="shared" si="0"/>
        <v>123797001</v>
      </c>
      <c r="B41" s="69" t="s">
        <v>836</v>
      </c>
      <c r="C41" s="69">
        <v>27002582</v>
      </c>
      <c r="D41" s="69">
        <v>0</v>
      </c>
      <c r="E41" s="69">
        <v>12379700</v>
      </c>
      <c r="F41" s="69">
        <v>1</v>
      </c>
      <c r="G41" s="69">
        <v>5</v>
      </c>
      <c r="H41" s="69" t="s">
        <v>1027</v>
      </c>
      <c r="I41" s="69" t="s">
        <v>1028</v>
      </c>
      <c r="J41" s="70">
        <v>42370</v>
      </c>
      <c r="K41" s="69">
        <v>45991</v>
      </c>
      <c r="L41" s="69" t="s">
        <v>295</v>
      </c>
      <c r="M41" s="69" t="s">
        <v>295</v>
      </c>
      <c r="N41" s="69" t="s">
        <v>523</v>
      </c>
      <c r="O41" s="69" t="s">
        <v>507</v>
      </c>
      <c r="P41" s="69">
        <v>5</v>
      </c>
      <c r="Q41" s="69">
        <v>669</v>
      </c>
      <c r="R41" s="69" t="s">
        <v>85</v>
      </c>
      <c r="S41" s="69" t="s">
        <v>736</v>
      </c>
      <c r="T41" s="69" t="s">
        <v>727</v>
      </c>
      <c r="U41" s="69" t="s">
        <v>76</v>
      </c>
      <c r="V41" s="69" t="s">
        <v>745</v>
      </c>
    </row>
    <row r="42" spans="1:22" ht="12">
      <c r="A42" s="68" t="str">
        <f t="shared" si="0"/>
        <v>132190051</v>
      </c>
      <c r="B42" s="69" t="s">
        <v>837</v>
      </c>
      <c r="C42" s="69">
        <v>27279143</v>
      </c>
      <c r="D42" s="69" t="s">
        <v>2193</v>
      </c>
      <c r="E42" s="69">
        <v>13219005</v>
      </c>
      <c r="F42" s="69">
        <v>1</v>
      </c>
      <c r="G42" s="69">
        <v>5</v>
      </c>
      <c r="H42" s="69" t="s">
        <v>1027</v>
      </c>
      <c r="I42" s="69" t="s">
        <v>1028</v>
      </c>
      <c r="J42" s="70">
        <v>43101</v>
      </c>
      <c r="K42" s="69">
        <v>45991</v>
      </c>
      <c r="L42" s="69" t="s">
        <v>295</v>
      </c>
      <c r="M42" s="69" t="s">
        <v>295</v>
      </c>
      <c r="N42" s="69" t="s">
        <v>523</v>
      </c>
      <c r="O42" s="69" t="s">
        <v>507</v>
      </c>
      <c r="P42" s="69">
        <v>5</v>
      </c>
      <c r="Q42" s="69">
        <v>669</v>
      </c>
      <c r="R42" s="69" t="s">
        <v>85</v>
      </c>
      <c r="S42" s="69" t="s">
        <v>736</v>
      </c>
      <c r="T42" s="69" t="s">
        <v>727</v>
      </c>
      <c r="U42" s="69" t="s">
        <v>76</v>
      </c>
      <c r="V42" s="69" t="s">
        <v>745</v>
      </c>
    </row>
    <row r="43" spans="1:22" ht="12">
      <c r="A43" s="68" t="str">
        <f t="shared" si="0"/>
        <v>78569101</v>
      </c>
      <c r="B43" s="69" t="s">
        <v>838</v>
      </c>
      <c r="C43" s="69">
        <v>18779544</v>
      </c>
      <c r="D43" s="69">
        <v>7</v>
      </c>
      <c r="E43" s="69">
        <v>7856910</v>
      </c>
      <c r="F43" s="69">
        <v>1</v>
      </c>
      <c r="G43" s="69">
        <v>5</v>
      </c>
      <c r="H43" s="69" t="s">
        <v>1024</v>
      </c>
      <c r="I43" s="69" t="s">
        <v>1025</v>
      </c>
      <c r="J43" s="70">
        <v>42370</v>
      </c>
      <c r="K43" s="69">
        <v>45991</v>
      </c>
      <c r="L43" s="69" t="s">
        <v>295</v>
      </c>
      <c r="M43" s="69" t="s">
        <v>295</v>
      </c>
      <c r="N43" s="69" t="s">
        <v>523</v>
      </c>
      <c r="O43" s="69" t="s">
        <v>507</v>
      </c>
      <c r="P43" s="69">
        <v>5</v>
      </c>
      <c r="Q43" s="69">
        <v>669</v>
      </c>
      <c r="R43" s="69" t="s">
        <v>85</v>
      </c>
      <c r="S43" s="69" t="s">
        <v>736</v>
      </c>
      <c r="T43" s="69" t="s">
        <v>727</v>
      </c>
      <c r="U43" s="69" t="s">
        <v>76</v>
      </c>
      <c r="V43" s="69" t="s">
        <v>745</v>
      </c>
    </row>
    <row r="44" spans="1:22" ht="12">
      <c r="A44" s="68" t="str">
        <f t="shared" si="0"/>
        <v>84568352</v>
      </c>
      <c r="B44" s="69" t="s">
        <v>839</v>
      </c>
      <c r="C44" s="69">
        <v>22465279</v>
      </c>
      <c r="D44" s="69"/>
      <c r="E44" s="69">
        <v>8456835</v>
      </c>
      <c r="F44" s="69">
        <v>2</v>
      </c>
      <c r="G44" s="69">
        <v>5</v>
      </c>
      <c r="H44" s="69" t="s">
        <v>1029</v>
      </c>
      <c r="I44" s="69" t="s">
        <v>1034</v>
      </c>
      <c r="J44" s="70">
        <v>42370</v>
      </c>
      <c r="K44" s="69">
        <v>45991</v>
      </c>
      <c r="L44" s="69" t="s">
        <v>295</v>
      </c>
      <c r="M44" s="69" t="s">
        <v>295</v>
      </c>
      <c r="N44" s="69" t="s">
        <v>523</v>
      </c>
      <c r="O44" s="69" t="s">
        <v>507</v>
      </c>
      <c r="P44" s="69">
        <v>5</v>
      </c>
      <c r="Q44" s="69">
        <v>669</v>
      </c>
      <c r="R44" s="69" t="s">
        <v>755</v>
      </c>
      <c r="S44" s="69" t="s">
        <v>736</v>
      </c>
      <c r="T44" s="69" t="s">
        <v>727</v>
      </c>
      <c r="U44" s="69" t="s">
        <v>76</v>
      </c>
      <c r="V44" s="69" t="s">
        <v>745</v>
      </c>
    </row>
    <row r="45" spans="1:22" ht="12">
      <c r="A45" s="68" t="str">
        <f t="shared" si="0"/>
        <v>91786851</v>
      </c>
      <c r="B45" s="69" t="s">
        <v>840</v>
      </c>
      <c r="C45" s="69">
        <v>18241368</v>
      </c>
      <c r="D45" s="69"/>
      <c r="E45" s="69">
        <v>9178685</v>
      </c>
      <c r="F45" s="69">
        <v>1</v>
      </c>
      <c r="G45" s="69">
        <v>5</v>
      </c>
      <c r="H45" s="69" t="s">
        <v>1024</v>
      </c>
      <c r="I45" s="69" t="s">
        <v>1025</v>
      </c>
      <c r="J45" s="70">
        <v>43101</v>
      </c>
      <c r="K45" s="69">
        <v>45991</v>
      </c>
      <c r="L45" s="69" t="s">
        <v>295</v>
      </c>
      <c r="M45" s="69" t="s">
        <v>295</v>
      </c>
      <c r="N45" s="69" t="s">
        <v>523</v>
      </c>
      <c r="O45" s="69" t="s">
        <v>507</v>
      </c>
      <c r="P45" s="69">
        <v>5</v>
      </c>
      <c r="Q45" s="69">
        <v>669</v>
      </c>
      <c r="R45" s="69" t="s">
        <v>85</v>
      </c>
      <c r="S45" s="69" t="s">
        <v>736</v>
      </c>
      <c r="T45" s="69" t="s">
        <v>727</v>
      </c>
      <c r="U45" s="69" t="s">
        <v>76</v>
      </c>
      <c r="V45" s="69" t="s">
        <v>747</v>
      </c>
    </row>
    <row r="46" spans="1:22" ht="12">
      <c r="A46" s="68" t="str">
        <f t="shared" si="0"/>
        <v>85444991</v>
      </c>
      <c r="B46" s="69" t="s">
        <v>841</v>
      </c>
      <c r="C46" s="69">
        <v>22279606</v>
      </c>
      <c r="D46" s="69"/>
      <c r="E46" s="69">
        <v>8544499</v>
      </c>
      <c r="F46" s="69">
        <v>1</v>
      </c>
      <c r="G46" s="69">
        <v>5</v>
      </c>
      <c r="H46" s="69" t="s">
        <v>1027</v>
      </c>
      <c r="I46" s="69" t="s">
        <v>1031</v>
      </c>
      <c r="J46" s="70">
        <v>42370</v>
      </c>
      <c r="K46" s="69">
        <v>45991</v>
      </c>
      <c r="L46" s="69" t="s">
        <v>295</v>
      </c>
      <c r="M46" s="69" t="s">
        <v>295</v>
      </c>
      <c r="N46" s="69" t="s">
        <v>523</v>
      </c>
      <c r="O46" s="69" t="s">
        <v>507</v>
      </c>
      <c r="P46" s="69">
        <v>5</v>
      </c>
      <c r="Q46" s="69">
        <v>669</v>
      </c>
      <c r="R46" s="69" t="s">
        <v>755</v>
      </c>
      <c r="S46" s="69" t="s">
        <v>736</v>
      </c>
      <c r="T46" s="69" t="s">
        <v>727</v>
      </c>
      <c r="U46" s="69" t="s">
        <v>76</v>
      </c>
      <c r="V46" s="69" t="s">
        <v>745</v>
      </c>
    </row>
    <row r="47" spans="1:22" ht="12">
      <c r="A47" s="68" t="str">
        <f t="shared" si="0"/>
        <v>124050121</v>
      </c>
      <c r="B47" s="69" t="s">
        <v>842</v>
      </c>
      <c r="C47" s="69">
        <v>34981913</v>
      </c>
      <c r="D47" s="69">
        <v>0</v>
      </c>
      <c r="E47" s="69">
        <v>12405012</v>
      </c>
      <c r="F47" s="69">
        <v>1</v>
      </c>
      <c r="G47" s="69">
        <v>5</v>
      </c>
      <c r="H47" s="69" t="s">
        <v>1029</v>
      </c>
      <c r="I47" s="69" t="s">
        <v>1034</v>
      </c>
      <c r="J47" s="70">
        <v>42370</v>
      </c>
      <c r="K47" s="69">
        <v>45991</v>
      </c>
      <c r="L47" s="69" t="s">
        <v>295</v>
      </c>
      <c r="M47" s="69" t="s">
        <v>295</v>
      </c>
      <c r="N47" s="69" t="s">
        <v>523</v>
      </c>
      <c r="O47" s="69" t="s">
        <v>507</v>
      </c>
      <c r="P47" s="69">
        <v>5</v>
      </c>
      <c r="Q47" s="69">
        <v>669</v>
      </c>
      <c r="R47" s="69" t="s">
        <v>85</v>
      </c>
      <c r="S47" s="69" t="s">
        <v>736</v>
      </c>
      <c r="T47" s="69" t="s">
        <v>727</v>
      </c>
      <c r="U47" s="69" t="s">
        <v>76</v>
      </c>
      <c r="V47" s="69" t="s">
        <v>745</v>
      </c>
    </row>
    <row r="48" spans="1:22" ht="12">
      <c r="A48" s="68" t="str">
        <f t="shared" si="0"/>
        <v>53403782</v>
      </c>
      <c r="B48" s="69" t="s">
        <v>843</v>
      </c>
      <c r="C48" s="69">
        <v>18499874</v>
      </c>
      <c r="D48" s="69"/>
      <c r="E48" s="69">
        <v>5340378</v>
      </c>
      <c r="F48" s="69">
        <v>2</v>
      </c>
      <c r="G48" s="69">
        <v>5</v>
      </c>
      <c r="H48" s="69" t="s">
        <v>1027</v>
      </c>
      <c r="I48" s="69" t="s">
        <v>1028</v>
      </c>
      <c r="J48" s="70">
        <v>42370</v>
      </c>
      <c r="K48" s="69">
        <v>45991</v>
      </c>
      <c r="L48" s="69" t="s">
        <v>295</v>
      </c>
      <c r="M48" s="69" t="s">
        <v>295</v>
      </c>
      <c r="N48" s="69" t="s">
        <v>523</v>
      </c>
      <c r="O48" s="69" t="s">
        <v>507</v>
      </c>
      <c r="P48" s="69">
        <v>5</v>
      </c>
      <c r="Q48" s="69">
        <v>669</v>
      </c>
      <c r="R48" s="69" t="s">
        <v>85</v>
      </c>
      <c r="S48" s="69" t="s">
        <v>736</v>
      </c>
      <c r="T48" s="69" t="s">
        <v>727</v>
      </c>
      <c r="U48" s="69" t="s">
        <v>76</v>
      </c>
      <c r="V48" s="69" t="s">
        <v>745</v>
      </c>
    </row>
    <row r="49" spans="1:22" ht="12">
      <c r="A49" s="68" t="str">
        <f t="shared" si="0"/>
        <v>116728453</v>
      </c>
      <c r="B49" s="69" t="s">
        <v>844</v>
      </c>
      <c r="C49" s="69">
        <v>26509132</v>
      </c>
      <c r="D49" s="69">
        <v>9</v>
      </c>
      <c r="E49" s="69">
        <v>11672845</v>
      </c>
      <c r="F49" s="69">
        <v>3</v>
      </c>
      <c r="G49" s="69">
        <v>5</v>
      </c>
      <c r="H49" s="69" t="s">
        <v>1027</v>
      </c>
      <c r="I49" s="69" t="s">
        <v>1028</v>
      </c>
      <c r="J49" s="70">
        <v>43101</v>
      </c>
      <c r="K49" s="69">
        <v>45991</v>
      </c>
      <c r="L49" s="69" t="s">
        <v>295</v>
      </c>
      <c r="M49" s="69" t="s">
        <v>295</v>
      </c>
      <c r="N49" s="69" t="s">
        <v>523</v>
      </c>
      <c r="O49" s="69" t="s">
        <v>507</v>
      </c>
      <c r="P49" s="69">
        <v>5</v>
      </c>
      <c r="Q49" s="69">
        <v>669</v>
      </c>
      <c r="R49" s="69" t="s">
        <v>85</v>
      </c>
      <c r="S49" s="69" t="s">
        <v>736</v>
      </c>
      <c r="T49" s="69" t="s">
        <v>727</v>
      </c>
      <c r="U49" s="69" t="s">
        <v>76</v>
      </c>
      <c r="V49" s="69" t="s">
        <v>745</v>
      </c>
    </row>
    <row r="50" spans="1:22" ht="12">
      <c r="A50" s="68" t="str">
        <f t="shared" si="0"/>
        <v>123796941</v>
      </c>
      <c r="B50" s="69" t="s">
        <v>845</v>
      </c>
      <c r="C50" s="69">
        <v>33203614</v>
      </c>
      <c r="D50" s="69">
        <v>5</v>
      </c>
      <c r="E50" s="69">
        <v>12379694</v>
      </c>
      <c r="F50" s="69">
        <v>1</v>
      </c>
      <c r="G50" s="69">
        <v>5</v>
      </c>
      <c r="H50" s="69" t="s">
        <v>1027</v>
      </c>
      <c r="I50" s="69" t="s">
        <v>1031</v>
      </c>
      <c r="J50" s="70">
        <v>42370</v>
      </c>
      <c r="K50" s="69">
        <v>45991</v>
      </c>
      <c r="L50" s="69" t="s">
        <v>295</v>
      </c>
      <c r="M50" s="69" t="s">
        <v>295</v>
      </c>
      <c r="N50" s="69" t="s">
        <v>523</v>
      </c>
      <c r="O50" s="69" t="s">
        <v>507</v>
      </c>
      <c r="P50" s="69">
        <v>5</v>
      </c>
      <c r="Q50" s="69">
        <v>669</v>
      </c>
      <c r="R50" s="69" t="s">
        <v>755</v>
      </c>
      <c r="S50" s="69" t="s">
        <v>736</v>
      </c>
      <c r="T50" s="69" t="s">
        <v>727</v>
      </c>
      <c r="U50" s="69" t="s">
        <v>76</v>
      </c>
      <c r="V50" s="69" t="s">
        <v>745</v>
      </c>
    </row>
    <row r="51" spans="1:22" ht="12">
      <c r="A51" s="68" t="str">
        <f t="shared" si="0"/>
        <v>89746901</v>
      </c>
      <c r="B51" s="69" t="s">
        <v>846</v>
      </c>
      <c r="C51" s="69">
        <v>20254899</v>
      </c>
      <c r="D51" s="69">
        <v>5</v>
      </c>
      <c r="E51" s="69">
        <v>8974690</v>
      </c>
      <c r="F51" s="69">
        <v>1</v>
      </c>
      <c r="G51" s="69">
        <v>5</v>
      </c>
      <c r="H51" s="69" t="s">
        <v>1029</v>
      </c>
      <c r="I51" s="69" t="s">
        <v>1030</v>
      </c>
      <c r="J51" s="70">
        <v>42370</v>
      </c>
      <c r="K51" s="69">
        <v>45991</v>
      </c>
      <c r="L51" s="69" t="s">
        <v>295</v>
      </c>
      <c r="M51" s="69" t="s">
        <v>295</v>
      </c>
      <c r="N51" s="69" t="s">
        <v>523</v>
      </c>
      <c r="O51" s="69" t="s">
        <v>507</v>
      </c>
      <c r="P51" s="69">
        <v>5</v>
      </c>
      <c r="Q51" s="69">
        <v>669</v>
      </c>
      <c r="R51" s="69" t="s">
        <v>755</v>
      </c>
      <c r="S51" s="69" t="s">
        <v>736</v>
      </c>
      <c r="T51" s="69" t="s">
        <v>727</v>
      </c>
      <c r="U51" s="69" t="s">
        <v>76</v>
      </c>
      <c r="V51" s="69" t="s">
        <v>745</v>
      </c>
    </row>
    <row r="52" spans="1:22" ht="12">
      <c r="A52" s="68" t="str">
        <f t="shared" si="0"/>
        <v>134978443</v>
      </c>
      <c r="B52" s="69" t="s">
        <v>847</v>
      </c>
      <c r="C52" s="69">
        <v>17697031</v>
      </c>
      <c r="D52" s="69"/>
      <c r="E52" s="69">
        <v>13497844</v>
      </c>
      <c r="F52" s="69">
        <v>3</v>
      </c>
      <c r="G52" s="69">
        <v>1</v>
      </c>
      <c r="H52" s="69" t="s">
        <v>1024</v>
      </c>
      <c r="I52" s="69" t="s">
        <v>1026</v>
      </c>
      <c r="J52" s="70">
        <v>42370</v>
      </c>
      <c r="K52" s="69">
        <v>73538</v>
      </c>
      <c r="L52" s="69" t="s">
        <v>2100</v>
      </c>
      <c r="M52" s="69" t="s">
        <v>2100</v>
      </c>
      <c r="N52" s="69" t="s">
        <v>523</v>
      </c>
      <c r="O52" s="69" t="s">
        <v>738</v>
      </c>
      <c r="P52" s="69">
        <v>1</v>
      </c>
      <c r="Q52" s="69">
        <v>144</v>
      </c>
      <c r="R52" s="69" t="s">
        <v>755</v>
      </c>
      <c r="S52" s="69" t="s">
        <v>736</v>
      </c>
      <c r="T52" s="69" t="s">
        <v>727</v>
      </c>
      <c r="U52" s="69" t="s">
        <v>76</v>
      </c>
      <c r="V52" s="69" t="s">
        <v>754</v>
      </c>
    </row>
    <row r="53" spans="1:22" ht="12">
      <c r="A53" s="68" t="str">
        <f t="shared" si="0"/>
        <v>129597532</v>
      </c>
      <c r="B53" s="69" t="s">
        <v>848</v>
      </c>
      <c r="C53" s="69">
        <v>25908347</v>
      </c>
      <c r="D53" s="69">
        <v>1</v>
      </c>
      <c r="E53" s="69">
        <v>12959753</v>
      </c>
      <c r="F53" s="69">
        <v>2</v>
      </c>
      <c r="G53" s="69">
        <v>1</v>
      </c>
      <c r="H53" s="69" t="s">
        <v>1024</v>
      </c>
      <c r="I53" s="69" t="s">
        <v>1026</v>
      </c>
      <c r="J53" s="70">
        <v>43101</v>
      </c>
      <c r="K53" s="69">
        <v>73538</v>
      </c>
      <c r="L53" s="69" t="s">
        <v>2100</v>
      </c>
      <c r="M53" s="69" t="s">
        <v>2100</v>
      </c>
      <c r="N53" s="69" t="s">
        <v>523</v>
      </c>
      <c r="O53" s="69" t="s">
        <v>738</v>
      </c>
      <c r="P53" s="69">
        <v>1</v>
      </c>
      <c r="Q53" s="69">
        <v>144</v>
      </c>
      <c r="R53" s="69" t="s">
        <v>755</v>
      </c>
      <c r="S53" s="69" t="s">
        <v>736</v>
      </c>
      <c r="T53" s="69" t="s">
        <v>727</v>
      </c>
      <c r="U53" s="69" t="s">
        <v>76</v>
      </c>
      <c r="V53" s="69" t="s">
        <v>745</v>
      </c>
    </row>
    <row r="54" spans="1:22" ht="12">
      <c r="A54" s="68" t="str">
        <f t="shared" si="0"/>
        <v>78560521</v>
      </c>
      <c r="B54" s="69" t="s">
        <v>849</v>
      </c>
      <c r="C54" s="69">
        <v>19611140</v>
      </c>
      <c r="D54" s="69"/>
      <c r="E54" s="69">
        <v>7856052</v>
      </c>
      <c r="F54" s="69">
        <v>1</v>
      </c>
      <c r="G54" s="69">
        <v>1</v>
      </c>
      <c r="H54" s="69" t="s">
        <v>1027</v>
      </c>
      <c r="I54" s="69" t="s">
        <v>1031</v>
      </c>
      <c r="J54" s="70">
        <v>43101</v>
      </c>
      <c r="K54" s="69">
        <v>73538</v>
      </c>
      <c r="L54" s="69" t="s">
        <v>2100</v>
      </c>
      <c r="M54" s="69" t="s">
        <v>2100</v>
      </c>
      <c r="N54" s="69" t="s">
        <v>523</v>
      </c>
      <c r="O54" s="69" t="s">
        <v>738</v>
      </c>
      <c r="P54" s="69">
        <v>1</v>
      </c>
      <c r="Q54" s="69">
        <v>144</v>
      </c>
      <c r="R54" s="69" t="s">
        <v>755</v>
      </c>
      <c r="S54" s="69" t="s">
        <v>736</v>
      </c>
      <c r="T54" s="69" t="s">
        <v>727</v>
      </c>
      <c r="U54" s="69" t="s">
        <v>76</v>
      </c>
      <c r="V54" s="69" t="s">
        <v>747</v>
      </c>
    </row>
    <row r="55" spans="1:22" ht="12">
      <c r="A55" s="68" t="str">
        <f t="shared" si="0"/>
        <v>91446381</v>
      </c>
      <c r="B55" s="69" t="s">
        <v>850</v>
      </c>
      <c r="C55" s="69">
        <v>17911341</v>
      </c>
      <c r="D55" s="69">
        <v>0</v>
      </c>
      <c r="E55" s="69">
        <v>9144638</v>
      </c>
      <c r="F55" s="69">
        <v>1</v>
      </c>
      <c r="G55" s="69">
        <v>1</v>
      </c>
      <c r="H55" s="69" t="s">
        <v>1029</v>
      </c>
      <c r="I55" s="69" t="s">
        <v>1030</v>
      </c>
      <c r="J55" s="70">
        <v>42370</v>
      </c>
      <c r="K55" s="69">
        <v>73538</v>
      </c>
      <c r="L55" s="69" t="s">
        <v>2100</v>
      </c>
      <c r="M55" s="69" t="s">
        <v>2100</v>
      </c>
      <c r="N55" s="69" t="s">
        <v>523</v>
      </c>
      <c r="O55" s="69" t="s">
        <v>738</v>
      </c>
      <c r="P55" s="69">
        <v>1</v>
      </c>
      <c r="Q55" s="69">
        <v>144</v>
      </c>
      <c r="R55" s="69" t="s">
        <v>85</v>
      </c>
      <c r="S55" s="69" t="s">
        <v>735</v>
      </c>
      <c r="T55" s="69" t="s">
        <v>727</v>
      </c>
      <c r="U55" s="69" t="s">
        <v>76</v>
      </c>
      <c r="V55" s="69" t="s">
        <v>726</v>
      </c>
    </row>
    <row r="56" spans="1:22" ht="12">
      <c r="A56" s="68" t="str">
        <f t="shared" si="0"/>
        <v>131467741</v>
      </c>
      <c r="B56" s="69" t="s">
        <v>851</v>
      </c>
      <c r="C56" s="69">
        <v>33379165</v>
      </c>
      <c r="D56" s="69">
        <v>4</v>
      </c>
      <c r="E56" s="69">
        <v>13146774</v>
      </c>
      <c r="F56" s="69">
        <v>1</v>
      </c>
      <c r="G56" s="69">
        <v>1</v>
      </c>
      <c r="H56" s="69" t="s">
        <v>1027</v>
      </c>
      <c r="I56" s="69" t="s">
        <v>1031</v>
      </c>
      <c r="J56" s="70">
        <v>42370</v>
      </c>
      <c r="K56" s="69">
        <v>73538</v>
      </c>
      <c r="L56" s="69" t="s">
        <v>2100</v>
      </c>
      <c r="M56" s="69" t="s">
        <v>2100</v>
      </c>
      <c r="N56" s="69" t="s">
        <v>523</v>
      </c>
      <c r="O56" s="69" t="s">
        <v>738</v>
      </c>
      <c r="P56" s="69">
        <v>1</v>
      </c>
      <c r="Q56" s="69">
        <v>144</v>
      </c>
      <c r="R56" s="69" t="s">
        <v>755</v>
      </c>
      <c r="S56" s="69" t="s">
        <v>736</v>
      </c>
      <c r="T56" s="69" t="s">
        <v>727</v>
      </c>
      <c r="U56" s="69" t="s">
        <v>76</v>
      </c>
      <c r="V56" s="69" t="s">
        <v>745</v>
      </c>
    </row>
    <row r="57" spans="1:22" ht="12">
      <c r="A57" s="68" t="str">
        <f t="shared" si="0"/>
        <v>129611032</v>
      </c>
      <c r="B57" s="69" t="s">
        <v>789</v>
      </c>
      <c r="C57" s="69">
        <v>29597878</v>
      </c>
      <c r="D57" s="69">
        <v>8</v>
      </c>
      <c r="E57" s="69">
        <v>12961103</v>
      </c>
      <c r="F57" s="69">
        <v>2</v>
      </c>
      <c r="G57" s="69">
        <v>1</v>
      </c>
      <c r="H57" s="69" t="s">
        <v>1024</v>
      </c>
      <c r="I57" s="69" t="s">
        <v>1025</v>
      </c>
      <c r="J57" s="70">
        <v>43101</v>
      </c>
      <c r="K57" s="69">
        <v>67442</v>
      </c>
      <c r="L57" s="69" t="s">
        <v>72</v>
      </c>
      <c r="M57" s="69" t="s">
        <v>72</v>
      </c>
      <c r="N57" s="69" t="s">
        <v>12</v>
      </c>
      <c r="O57" s="69" t="s">
        <v>738</v>
      </c>
      <c r="P57" s="69">
        <v>1</v>
      </c>
      <c r="Q57" s="69">
        <v>145</v>
      </c>
      <c r="R57" s="69" t="s">
        <v>755</v>
      </c>
      <c r="S57" s="69" t="s">
        <v>736</v>
      </c>
      <c r="T57" s="69" t="s">
        <v>727</v>
      </c>
      <c r="U57" s="69" t="s">
        <v>76</v>
      </c>
      <c r="V57" s="69" t="s">
        <v>745</v>
      </c>
    </row>
    <row r="58" spans="1:22" ht="12">
      <c r="A58" s="68" t="str">
        <f t="shared" si="0"/>
        <v>73878308</v>
      </c>
      <c r="B58" s="69" t="s">
        <v>790</v>
      </c>
      <c r="C58" s="69">
        <v>19870288</v>
      </c>
      <c r="D58" s="69">
        <v>7</v>
      </c>
      <c r="E58" s="69">
        <v>7387830</v>
      </c>
      <c r="F58" s="69">
        <v>8</v>
      </c>
      <c r="G58" s="69">
        <v>1</v>
      </c>
      <c r="H58" s="69" t="s">
        <v>1027</v>
      </c>
      <c r="I58" s="69" t="s">
        <v>1028</v>
      </c>
      <c r="J58" s="70">
        <v>42370</v>
      </c>
      <c r="K58" s="69">
        <v>67442</v>
      </c>
      <c r="L58" s="69" t="s">
        <v>72</v>
      </c>
      <c r="M58" s="69" t="s">
        <v>72</v>
      </c>
      <c r="N58" s="69" t="s">
        <v>12</v>
      </c>
      <c r="O58" s="69" t="s">
        <v>738</v>
      </c>
      <c r="P58" s="69">
        <v>1</v>
      </c>
      <c r="Q58" s="69">
        <v>145</v>
      </c>
      <c r="R58" s="69" t="s">
        <v>85</v>
      </c>
      <c r="S58" s="69" t="s">
        <v>735</v>
      </c>
      <c r="T58" s="69" t="s">
        <v>743</v>
      </c>
      <c r="U58" s="69" t="s">
        <v>732</v>
      </c>
      <c r="V58" s="69" t="s">
        <v>726</v>
      </c>
    </row>
    <row r="59" spans="1:22" ht="12">
      <c r="A59" s="68" t="str">
        <f t="shared" si="0"/>
        <v>91671711</v>
      </c>
      <c r="B59" s="69" t="s">
        <v>792</v>
      </c>
      <c r="C59" s="69">
        <v>21253985</v>
      </c>
      <c r="D59" s="69"/>
      <c r="E59" s="69">
        <v>9167171</v>
      </c>
      <c r="F59" s="69">
        <v>1</v>
      </c>
      <c r="G59" s="69">
        <v>1</v>
      </c>
      <c r="H59" s="69" t="s">
        <v>1027</v>
      </c>
      <c r="I59" s="69" t="s">
        <v>1028</v>
      </c>
      <c r="J59" s="70">
        <v>42370</v>
      </c>
      <c r="K59" s="69">
        <v>67442</v>
      </c>
      <c r="L59" s="69" t="s">
        <v>72</v>
      </c>
      <c r="M59" s="69" t="s">
        <v>72</v>
      </c>
      <c r="N59" s="69" t="s">
        <v>12</v>
      </c>
      <c r="O59" s="69" t="s">
        <v>738</v>
      </c>
      <c r="P59" s="69">
        <v>1</v>
      </c>
      <c r="Q59" s="69">
        <v>145</v>
      </c>
      <c r="R59" s="69" t="s">
        <v>755</v>
      </c>
      <c r="S59" s="69" t="s">
        <v>736</v>
      </c>
      <c r="T59" s="69" t="s">
        <v>727</v>
      </c>
      <c r="U59" s="69" t="s">
        <v>76</v>
      </c>
      <c r="V59" s="69" t="s">
        <v>747</v>
      </c>
    </row>
    <row r="60" spans="1:22" ht="12">
      <c r="A60" s="68" t="str">
        <f t="shared" si="0"/>
        <v>118736193</v>
      </c>
      <c r="B60" s="69" t="s">
        <v>794</v>
      </c>
      <c r="C60" s="69">
        <v>25899137</v>
      </c>
      <c r="D60" s="69">
        <v>9</v>
      </c>
      <c r="E60" s="69">
        <v>11873619</v>
      </c>
      <c r="F60" s="69">
        <v>3</v>
      </c>
      <c r="G60" s="69">
        <v>1</v>
      </c>
      <c r="H60" s="69" t="s">
        <v>1027</v>
      </c>
      <c r="I60" s="69" t="s">
        <v>1028</v>
      </c>
      <c r="J60" s="70">
        <v>42370</v>
      </c>
      <c r="K60" s="69">
        <v>67442</v>
      </c>
      <c r="L60" s="69" t="s">
        <v>72</v>
      </c>
      <c r="M60" s="69" t="s">
        <v>72</v>
      </c>
      <c r="N60" s="69" t="s">
        <v>12</v>
      </c>
      <c r="O60" s="69" t="s">
        <v>738</v>
      </c>
      <c r="P60" s="69">
        <v>1</v>
      </c>
      <c r="Q60" s="69">
        <v>145</v>
      </c>
      <c r="R60" s="69" t="s">
        <v>85</v>
      </c>
      <c r="S60" s="69" t="s">
        <v>735</v>
      </c>
      <c r="T60" s="69" t="s">
        <v>743</v>
      </c>
      <c r="U60" s="69" t="s">
        <v>732</v>
      </c>
      <c r="V60" s="69" t="s">
        <v>726</v>
      </c>
    </row>
    <row r="61" spans="1:22" ht="12">
      <c r="A61" s="68" t="str">
        <f t="shared" si="0"/>
        <v>80533882</v>
      </c>
      <c r="B61" s="69" t="s">
        <v>796</v>
      </c>
      <c r="C61" s="69">
        <v>5485925</v>
      </c>
      <c r="D61" s="69">
        <v>1</v>
      </c>
      <c r="E61" s="69">
        <v>8053388</v>
      </c>
      <c r="F61" s="69">
        <v>2</v>
      </c>
      <c r="G61" s="69">
        <v>1</v>
      </c>
      <c r="H61" s="69" t="s">
        <v>1029</v>
      </c>
      <c r="I61" s="69" t="s">
        <v>1030</v>
      </c>
      <c r="J61" s="70">
        <v>42370</v>
      </c>
      <c r="K61" s="69">
        <v>67442</v>
      </c>
      <c r="L61" s="69" t="s">
        <v>72</v>
      </c>
      <c r="M61" s="69" t="s">
        <v>72</v>
      </c>
      <c r="N61" s="69" t="s">
        <v>12</v>
      </c>
      <c r="O61" s="69" t="s">
        <v>738</v>
      </c>
      <c r="P61" s="69">
        <v>1</v>
      </c>
      <c r="Q61" s="69">
        <v>145</v>
      </c>
      <c r="R61" s="69" t="s">
        <v>85</v>
      </c>
      <c r="S61" s="69" t="s">
        <v>735</v>
      </c>
      <c r="T61" s="69" t="s">
        <v>727</v>
      </c>
      <c r="U61" s="69" t="s">
        <v>76</v>
      </c>
      <c r="V61" s="69" t="s">
        <v>726</v>
      </c>
    </row>
    <row r="62" spans="1:22" ht="12">
      <c r="A62" s="68" t="str">
        <f t="shared" si="0"/>
        <v>94451601</v>
      </c>
      <c r="B62" s="69" t="s">
        <v>797</v>
      </c>
      <c r="C62" s="69">
        <v>25819850</v>
      </c>
      <c r="D62" s="69">
        <v>3</v>
      </c>
      <c r="E62" s="69">
        <v>9445160</v>
      </c>
      <c r="F62" s="69">
        <v>1</v>
      </c>
      <c r="G62" s="69">
        <v>1</v>
      </c>
      <c r="H62" s="69" t="s">
        <v>1027</v>
      </c>
      <c r="I62" s="69" t="s">
        <v>1031</v>
      </c>
      <c r="J62" s="70">
        <v>42370</v>
      </c>
      <c r="K62" s="69">
        <v>67442</v>
      </c>
      <c r="L62" s="69" t="s">
        <v>72</v>
      </c>
      <c r="M62" s="69" t="s">
        <v>72</v>
      </c>
      <c r="N62" s="69" t="s">
        <v>12</v>
      </c>
      <c r="O62" s="69" t="s">
        <v>738</v>
      </c>
      <c r="P62" s="69">
        <v>1</v>
      </c>
      <c r="Q62" s="69">
        <v>145</v>
      </c>
      <c r="R62" s="69" t="s">
        <v>755</v>
      </c>
      <c r="S62" s="69" t="s">
        <v>736</v>
      </c>
      <c r="T62" s="69" t="s">
        <v>727</v>
      </c>
      <c r="U62" s="69" t="s">
        <v>76</v>
      </c>
      <c r="V62" s="69" t="s">
        <v>745</v>
      </c>
    </row>
    <row r="63" spans="1:22" ht="12">
      <c r="A63" s="68" t="str">
        <f t="shared" si="0"/>
        <v>91612471</v>
      </c>
      <c r="B63" s="69" t="s">
        <v>786</v>
      </c>
      <c r="C63" s="69">
        <v>29583002</v>
      </c>
      <c r="D63" s="69">
        <v>5</v>
      </c>
      <c r="E63" s="69">
        <v>9161247</v>
      </c>
      <c r="F63" s="69">
        <v>1</v>
      </c>
      <c r="G63" s="69">
        <v>1</v>
      </c>
      <c r="H63" s="69" t="s">
        <v>758</v>
      </c>
      <c r="I63" s="69" t="s">
        <v>753</v>
      </c>
      <c r="J63" s="70">
        <v>43101</v>
      </c>
      <c r="K63" s="69">
        <v>4747</v>
      </c>
      <c r="L63" s="69" t="s">
        <v>1138</v>
      </c>
      <c r="M63" s="69" t="s">
        <v>1137</v>
      </c>
      <c r="N63" s="69" t="s">
        <v>12</v>
      </c>
      <c r="O63" s="69" t="s">
        <v>738</v>
      </c>
      <c r="P63" s="69">
        <v>1</v>
      </c>
      <c r="Q63" s="69">
        <v>145</v>
      </c>
      <c r="R63" s="69" t="s">
        <v>85</v>
      </c>
      <c r="S63" s="69" t="s">
        <v>735</v>
      </c>
      <c r="T63" s="69" t="s">
        <v>727</v>
      </c>
      <c r="U63" s="69" t="s">
        <v>76</v>
      </c>
      <c r="V63" s="69" t="s">
        <v>726</v>
      </c>
    </row>
    <row r="64" spans="1:22" ht="12">
      <c r="A64" s="68" t="str">
        <f t="shared" si="0"/>
        <v>70242301</v>
      </c>
      <c r="B64" s="69" t="s">
        <v>852</v>
      </c>
      <c r="C64" s="69">
        <v>14919792</v>
      </c>
      <c r="D64" s="69"/>
      <c r="E64" s="69">
        <v>7024230</v>
      </c>
      <c r="F64" s="69">
        <v>1</v>
      </c>
      <c r="G64" s="69">
        <v>1</v>
      </c>
      <c r="H64" s="69" t="s">
        <v>1027</v>
      </c>
      <c r="I64" s="69" t="s">
        <v>1028</v>
      </c>
      <c r="J64" s="70">
        <v>42370</v>
      </c>
      <c r="K64" s="69">
        <v>73711</v>
      </c>
      <c r="L64" s="69" t="s">
        <v>2104</v>
      </c>
      <c r="M64" s="69" t="s">
        <v>1087</v>
      </c>
      <c r="N64" s="69" t="s">
        <v>523</v>
      </c>
      <c r="O64" s="69" t="s">
        <v>738</v>
      </c>
      <c r="P64" s="69">
        <v>1</v>
      </c>
      <c r="Q64" s="69">
        <v>144</v>
      </c>
      <c r="R64" s="69" t="s">
        <v>85</v>
      </c>
      <c r="S64" s="69" t="s">
        <v>736</v>
      </c>
      <c r="T64" s="69" t="s">
        <v>727</v>
      </c>
      <c r="U64" s="69" t="s">
        <v>76</v>
      </c>
      <c r="V64" s="69" t="s">
        <v>747</v>
      </c>
    </row>
    <row r="65" spans="1:22" ht="12">
      <c r="A65" s="68" t="str">
        <f t="shared" si="0"/>
        <v>72925572</v>
      </c>
      <c r="B65" s="69" t="s">
        <v>853</v>
      </c>
      <c r="C65" s="69">
        <v>18125187</v>
      </c>
      <c r="D65" s="69">
        <v>5</v>
      </c>
      <c r="E65" s="69">
        <v>7292557</v>
      </c>
      <c r="F65" s="69">
        <v>2</v>
      </c>
      <c r="G65" s="69">
        <v>1</v>
      </c>
      <c r="H65" s="69" t="s">
        <v>1029</v>
      </c>
      <c r="I65" s="69" t="s">
        <v>1034</v>
      </c>
      <c r="J65" s="70">
        <v>42370</v>
      </c>
      <c r="K65" s="69">
        <v>85995</v>
      </c>
      <c r="L65" s="69" t="s">
        <v>2180</v>
      </c>
      <c r="M65" s="69" t="s">
        <v>1087</v>
      </c>
      <c r="N65" s="69" t="s">
        <v>523</v>
      </c>
      <c r="O65" s="69" t="s">
        <v>738</v>
      </c>
      <c r="P65" s="69">
        <v>1</v>
      </c>
      <c r="Q65" s="69">
        <v>142</v>
      </c>
      <c r="R65" s="69" t="s">
        <v>85</v>
      </c>
      <c r="S65" s="69" t="s">
        <v>735</v>
      </c>
      <c r="T65" s="69" t="s">
        <v>727</v>
      </c>
      <c r="U65" s="69" t="s">
        <v>76</v>
      </c>
      <c r="V65" s="69" t="s">
        <v>726</v>
      </c>
    </row>
    <row r="66" spans="1:22" ht="12">
      <c r="A66" s="68" t="str">
        <f aca="true" t="shared" si="1" ref="A66:A129">CONCATENATE(E66,F66)</f>
        <v>111683301</v>
      </c>
      <c r="B66" s="69" t="s">
        <v>854</v>
      </c>
      <c r="C66" s="69">
        <v>18410078</v>
      </c>
      <c r="D66" s="69">
        <v>1</v>
      </c>
      <c r="E66" s="69">
        <v>11168330</v>
      </c>
      <c r="F66" s="69">
        <v>1</v>
      </c>
      <c r="G66" s="69">
        <v>1</v>
      </c>
      <c r="H66" s="69" t="s">
        <v>1029</v>
      </c>
      <c r="I66" s="69" t="s">
        <v>1034</v>
      </c>
      <c r="J66" s="70">
        <v>42370</v>
      </c>
      <c r="K66" s="69">
        <v>73711</v>
      </c>
      <c r="L66" s="69" t="s">
        <v>2104</v>
      </c>
      <c r="M66" s="69" t="s">
        <v>1087</v>
      </c>
      <c r="N66" s="69" t="s">
        <v>523</v>
      </c>
      <c r="O66" s="69" t="s">
        <v>738</v>
      </c>
      <c r="P66" s="69">
        <v>1</v>
      </c>
      <c r="Q66" s="69">
        <v>144</v>
      </c>
      <c r="R66" s="69" t="s">
        <v>755</v>
      </c>
      <c r="S66" s="69" t="s">
        <v>736</v>
      </c>
      <c r="T66" s="69" t="s">
        <v>727</v>
      </c>
      <c r="U66" s="69" t="s">
        <v>76</v>
      </c>
      <c r="V66" s="69" t="s">
        <v>745</v>
      </c>
    </row>
    <row r="67" spans="1:22" ht="12">
      <c r="A67" s="68" t="str">
        <f t="shared" si="1"/>
        <v>77547841</v>
      </c>
      <c r="B67" s="69" t="s">
        <v>855</v>
      </c>
      <c r="C67" s="69">
        <v>17710871</v>
      </c>
      <c r="D67" s="69" t="s">
        <v>2193</v>
      </c>
      <c r="E67" s="69">
        <v>7754784</v>
      </c>
      <c r="F67" s="69">
        <v>1</v>
      </c>
      <c r="G67" s="69">
        <v>1</v>
      </c>
      <c r="H67" s="69" t="s">
        <v>1029</v>
      </c>
      <c r="I67" s="69" t="s">
        <v>1030</v>
      </c>
      <c r="J67" s="70">
        <v>42370</v>
      </c>
      <c r="K67" s="69">
        <v>85995</v>
      </c>
      <c r="L67" s="69" t="s">
        <v>2180</v>
      </c>
      <c r="M67" s="69" t="s">
        <v>1087</v>
      </c>
      <c r="N67" s="69" t="s">
        <v>523</v>
      </c>
      <c r="O67" s="69" t="s">
        <v>738</v>
      </c>
      <c r="P67" s="69">
        <v>1</v>
      </c>
      <c r="Q67" s="69">
        <v>142</v>
      </c>
      <c r="R67" s="69" t="s">
        <v>85</v>
      </c>
      <c r="S67" s="69" t="s">
        <v>736</v>
      </c>
      <c r="T67" s="69" t="s">
        <v>727</v>
      </c>
      <c r="U67" s="69" t="s">
        <v>76</v>
      </c>
      <c r="V67" s="69" t="s">
        <v>747</v>
      </c>
    </row>
    <row r="68" spans="1:22" ht="12">
      <c r="A68" s="68" t="str">
        <f t="shared" si="1"/>
        <v>91281771</v>
      </c>
      <c r="B68" s="69" t="s">
        <v>856</v>
      </c>
      <c r="C68" s="69">
        <v>26891077</v>
      </c>
      <c r="D68" s="69"/>
      <c r="E68" s="69">
        <v>9128177</v>
      </c>
      <c r="F68" s="69">
        <v>1</v>
      </c>
      <c r="G68" s="69">
        <v>1</v>
      </c>
      <c r="H68" s="69" t="s">
        <v>1027</v>
      </c>
      <c r="I68" s="69" t="s">
        <v>1031</v>
      </c>
      <c r="J68" s="70">
        <v>42370</v>
      </c>
      <c r="K68" s="69">
        <v>85609</v>
      </c>
      <c r="L68" s="69" t="s">
        <v>2167</v>
      </c>
      <c r="M68" s="69" t="s">
        <v>1087</v>
      </c>
      <c r="N68" s="69" t="s">
        <v>523</v>
      </c>
      <c r="O68" s="69" t="s">
        <v>738</v>
      </c>
      <c r="P68" s="69">
        <v>1</v>
      </c>
      <c r="Q68" s="69">
        <v>142</v>
      </c>
      <c r="R68" s="69" t="s">
        <v>85</v>
      </c>
      <c r="S68" s="69" t="s">
        <v>735</v>
      </c>
      <c r="T68" s="69" t="s">
        <v>727</v>
      </c>
      <c r="U68" s="69" t="s">
        <v>76</v>
      </c>
      <c r="V68" s="69" t="s">
        <v>726</v>
      </c>
    </row>
    <row r="69" spans="1:22" ht="12">
      <c r="A69" s="68" t="str">
        <f t="shared" si="1"/>
        <v>80590071</v>
      </c>
      <c r="B69" s="69" t="s">
        <v>857</v>
      </c>
      <c r="C69" s="69">
        <v>17324247</v>
      </c>
      <c r="D69" s="69"/>
      <c r="E69" s="69">
        <v>8059007</v>
      </c>
      <c r="F69" s="69">
        <v>1</v>
      </c>
      <c r="G69" s="69">
        <v>1</v>
      </c>
      <c r="H69" s="69" t="s">
        <v>1029</v>
      </c>
      <c r="I69" s="69" t="s">
        <v>1034</v>
      </c>
      <c r="J69" s="70">
        <v>43101</v>
      </c>
      <c r="K69" s="69">
        <v>73711</v>
      </c>
      <c r="L69" s="69" t="s">
        <v>2104</v>
      </c>
      <c r="M69" s="69" t="s">
        <v>1087</v>
      </c>
      <c r="N69" s="69" t="s">
        <v>523</v>
      </c>
      <c r="O69" s="69" t="s">
        <v>738</v>
      </c>
      <c r="P69" s="69">
        <v>1</v>
      </c>
      <c r="Q69" s="69">
        <v>144</v>
      </c>
      <c r="R69" s="69" t="s">
        <v>85</v>
      </c>
      <c r="S69" s="69" t="s">
        <v>736</v>
      </c>
      <c r="T69" s="69" t="s">
        <v>727</v>
      </c>
      <c r="U69" s="69" t="s">
        <v>76</v>
      </c>
      <c r="V69" s="69" t="s">
        <v>745</v>
      </c>
    </row>
    <row r="70" spans="1:22" ht="12">
      <c r="A70" s="68" t="str">
        <f t="shared" si="1"/>
        <v>83047861</v>
      </c>
      <c r="B70" s="69" t="s">
        <v>858</v>
      </c>
      <c r="C70" s="69">
        <v>21575842</v>
      </c>
      <c r="D70" s="69">
        <v>0</v>
      </c>
      <c r="E70" s="69">
        <v>8304786</v>
      </c>
      <c r="F70" s="69">
        <v>1</v>
      </c>
      <c r="G70" s="69">
        <v>1</v>
      </c>
      <c r="H70" s="69" t="s">
        <v>1024</v>
      </c>
      <c r="I70" s="69" t="s">
        <v>1026</v>
      </c>
      <c r="J70" s="70">
        <v>42370</v>
      </c>
      <c r="K70" s="69">
        <v>85700</v>
      </c>
      <c r="L70" s="69" t="s">
        <v>2172</v>
      </c>
      <c r="M70" s="69" t="s">
        <v>1087</v>
      </c>
      <c r="N70" s="69" t="s">
        <v>523</v>
      </c>
      <c r="O70" s="69" t="s">
        <v>738</v>
      </c>
      <c r="P70" s="69">
        <v>1</v>
      </c>
      <c r="Q70" s="69">
        <v>143</v>
      </c>
      <c r="R70" s="69" t="s">
        <v>755</v>
      </c>
      <c r="S70" s="69" t="s">
        <v>736</v>
      </c>
      <c r="T70" s="69" t="s">
        <v>727</v>
      </c>
      <c r="U70" s="69" t="s">
        <v>76</v>
      </c>
      <c r="V70" s="69" t="s">
        <v>745</v>
      </c>
    </row>
    <row r="71" spans="1:22" ht="12">
      <c r="A71" s="68" t="str">
        <f t="shared" si="1"/>
        <v>80893712</v>
      </c>
      <c r="B71" s="69" t="s">
        <v>859</v>
      </c>
      <c r="C71" s="69">
        <v>17213245</v>
      </c>
      <c r="D71" s="69">
        <v>9</v>
      </c>
      <c r="E71" s="69">
        <v>8089371</v>
      </c>
      <c r="F71" s="69">
        <v>2</v>
      </c>
      <c r="G71" s="69">
        <v>1</v>
      </c>
      <c r="H71" s="69" t="s">
        <v>1029</v>
      </c>
      <c r="I71" s="69" t="s">
        <v>1034</v>
      </c>
      <c r="J71" s="70">
        <v>42370</v>
      </c>
      <c r="K71" s="69">
        <v>73711</v>
      </c>
      <c r="L71" s="69" t="s">
        <v>2104</v>
      </c>
      <c r="M71" s="69" t="s">
        <v>1087</v>
      </c>
      <c r="N71" s="69" t="s">
        <v>523</v>
      </c>
      <c r="O71" s="69" t="s">
        <v>738</v>
      </c>
      <c r="P71" s="69">
        <v>1</v>
      </c>
      <c r="Q71" s="69">
        <v>144</v>
      </c>
      <c r="R71" s="69" t="s">
        <v>85</v>
      </c>
      <c r="S71" s="69" t="s">
        <v>735</v>
      </c>
      <c r="T71" s="69" t="s">
        <v>727</v>
      </c>
      <c r="U71" s="69" t="s">
        <v>76</v>
      </c>
      <c r="V71" s="69" t="s">
        <v>726</v>
      </c>
    </row>
    <row r="72" spans="1:22" ht="12">
      <c r="A72" s="68" t="str">
        <f t="shared" si="1"/>
        <v>85495901</v>
      </c>
      <c r="B72" s="69" t="s">
        <v>869</v>
      </c>
      <c r="C72" s="69">
        <v>23732966</v>
      </c>
      <c r="D72" s="69"/>
      <c r="E72" s="69">
        <v>8549590</v>
      </c>
      <c r="F72" s="69">
        <v>1</v>
      </c>
      <c r="G72" s="69">
        <v>1</v>
      </c>
      <c r="H72" s="69" t="s">
        <v>1024</v>
      </c>
      <c r="I72" s="69" t="s">
        <v>1025</v>
      </c>
      <c r="J72" s="70">
        <v>42370</v>
      </c>
      <c r="K72" s="69">
        <v>73767</v>
      </c>
      <c r="L72" s="69" t="s">
        <v>2109</v>
      </c>
      <c r="M72" s="69" t="s">
        <v>1042</v>
      </c>
      <c r="N72" s="69" t="s">
        <v>10</v>
      </c>
      <c r="O72" s="69" t="s">
        <v>738</v>
      </c>
      <c r="P72" s="69">
        <v>1</v>
      </c>
      <c r="Q72" s="69">
        <v>145</v>
      </c>
      <c r="R72" s="69" t="s">
        <v>85</v>
      </c>
      <c r="S72" s="69" t="s">
        <v>736</v>
      </c>
      <c r="T72" s="69" t="s">
        <v>727</v>
      </c>
      <c r="U72" s="69" t="s">
        <v>76</v>
      </c>
      <c r="V72" s="69" t="s">
        <v>747</v>
      </c>
    </row>
    <row r="73" spans="1:22" ht="12">
      <c r="A73" s="68" t="str">
        <f t="shared" si="1"/>
        <v>79497653</v>
      </c>
      <c r="B73" s="69" t="s">
        <v>870</v>
      </c>
      <c r="C73" s="69">
        <v>21615892</v>
      </c>
      <c r="D73" s="69">
        <v>8</v>
      </c>
      <c r="E73" s="69">
        <v>7949765</v>
      </c>
      <c r="F73" s="69">
        <v>3</v>
      </c>
      <c r="G73" s="69">
        <v>1</v>
      </c>
      <c r="H73" s="69" t="s">
        <v>1027</v>
      </c>
      <c r="I73" s="69" t="s">
        <v>1028</v>
      </c>
      <c r="J73" s="70">
        <v>43101</v>
      </c>
      <c r="K73" s="69">
        <v>2672</v>
      </c>
      <c r="L73" s="69" t="s">
        <v>1048</v>
      </c>
      <c r="M73" s="69" t="s">
        <v>1042</v>
      </c>
      <c r="N73" s="69" t="s">
        <v>10</v>
      </c>
      <c r="O73" s="69" t="s">
        <v>738</v>
      </c>
      <c r="P73" s="69">
        <v>1</v>
      </c>
      <c r="Q73" s="69">
        <v>145</v>
      </c>
      <c r="R73" s="69" t="s">
        <v>85</v>
      </c>
      <c r="S73" s="69" t="s">
        <v>735</v>
      </c>
      <c r="T73" s="69" t="s">
        <v>727</v>
      </c>
      <c r="U73" s="69" t="s">
        <v>76</v>
      </c>
      <c r="V73" s="69" t="s">
        <v>726</v>
      </c>
    </row>
    <row r="74" spans="1:22" ht="12">
      <c r="A74" s="68" t="str">
        <f t="shared" si="1"/>
        <v>84780301</v>
      </c>
      <c r="B74" s="69" t="s">
        <v>871</v>
      </c>
      <c r="C74" s="69">
        <v>20881027</v>
      </c>
      <c r="D74" s="69">
        <v>4</v>
      </c>
      <c r="E74" s="69">
        <v>8478030</v>
      </c>
      <c r="F74" s="69">
        <v>1</v>
      </c>
      <c r="G74" s="69">
        <v>1</v>
      </c>
      <c r="H74" s="69" t="s">
        <v>1029</v>
      </c>
      <c r="I74" s="69" t="s">
        <v>1034</v>
      </c>
      <c r="J74" s="70">
        <v>42370</v>
      </c>
      <c r="K74" s="69">
        <v>59198</v>
      </c>
      <c r="L74" s="69" t="s">
        <v>1838</v>
      </c>
      <c r="M74" s="69" t="s">
        <v>1042</v>
      </c>
      <c r="N74" s="69" t="s">
        <v>10</v>
      </c>
      <c r="O74" s="69" t="s">
        <v>738</v>
      </c>
      <c r="P74" s="69">
        <v>1</v>
      </c>
      <c r="Q74" s="69">
        <v>145</v>
      </c>
      <c r="R74" s="69" t="s">
        <v>755</v>
      </c>
      <c r="S74" s="69" t="s">
        <v>736</v>
      </c>
      <c r="T74" s="69" t="s">
        <v>727</v>
      </c>
      <c r="U74" s="69" t="s">
        <v>76</v>
      </c>
      <c r="V74" s="69" t="s">
        <v>747</v>
      </c>
    </row>
    <row r="75" spans="1:22" ht="12">
      <c r="A75" s="68" t="str">
        <f t="shared" si="1"/>
        <v>75671693</v>
      </c>
      <c r="B75" s="69" t="s">
        <v>872</v>
      </c>
      <c r="C75" s="69">
        <v>11785771</v>
      </c>
      <c r="D75" s="69">
        <v>3</v>
      </c>
      <c r="E75" s="69">
        <v>7567169</v>
      </c>
      <c r="F75" s="69">
        <v>3</v>
      </c>
      <c r="G75" s="69">
        <v>1</v>
      </c>
      <c r="H75" s="69" t="s">
        <v>1027</v>
      </c>
      <c r="I75" s="69" t="s">
        <v>1028</v>
      </c>
      <c r="J75" s="70">
        <v>42370</v>
      </c>
      <c r="K75" s="69">
        <v>60799</v>
      </c>
      <c r="L75" s="69" t="s">
        <v>1915</v>
      </c>
      <c r="M75" s="69" t="s">
        <v>1042</v>
      </c>
      <c r="N75" s="69" t="s">
        <v>10</v>
      </c>
      <c r="O75" s="69" t="s">
        <v>738</v>
      </c>
      <c r="P75" s="69">
        <v>1</v>
      </c>
      <c r="Q75" s="69">
        <v>145</v>
      </c>
      <c r="R75" s="69" t="s">
        <v>85</v>
      </c>
      <c r="S75" s="69" t="s">
        <v>735</v>
      </c>
      <c r="T75" s="69" t="s">
        <v>727</v>
      </c>
      <c r="U75" s="69" t="s">
        <v>76</v>
      </c>
      <c r="V75" s="69" t="s">
        <v>726</v>
      </c>
    </row>
    <row r="76" spans="1:22" ht="12">
      <c r="A76" s="68" t="str">
        <f t="shared" si="1"/>
        <v>81163861</v>
      </c>
      <c r="B76" s="69" t="s">
        <v>873</v>
      </c>
      <c r="C76" s="69">
        <v>12212746</v>
      </c>
      <c r="D76" s="69">
        <v>8</v>
      </c>
      <c r="E76" s="69">
        <v>8116386</v>
      </c>
      <c r="F76" s="69">
        <v>1</v>
      </c>
      <c r="G76" s="69">
        <v>1</v>
      </c>
      <c r="H76" s="69" t="s">
        <v>1024</v>
      </c>
      <c r="I76" s="69" t="s">
        <v>1026</v>
      </c>
      <c r="J76" s="70">
        <v>42370</v>
      </c>
      <c r="K76" s="69">
        <v>77663</v>
      </c>
      <c r="L76" s="69" t="s">
        <v>2123</v>
      </c>
      <c r="M76" s="69" t="s">
        <v>1042</v>
      </c>
      <c r="N76" s="69" t="s">
        <v>10</v>
      </c>
      <c r="O76" s="69" t="s">
        <v>738</v>
      </c>
      <c r="P76" s="69">
        <v>1</v>
      </c>
      <c r="Q76" s="69">
        <v>145</v>
      </c>
      <c r="R76" s="69" t="s">
        <v>85</v>
      </c>
      <c r="S76" s="69" t="s">
        <v>736</v>
      </c>
      <c r="T76" s="69" t="s">
        <v>727</v>
      </c>
      <c r="U76" s="69" t="s">
        <v>76</v>
      </c>
      <c r="V76" s="69" t="s">
        <v>747</v>
      </c>
    </row>
    <row r="77" spans="1:22" ht="12">
      <c r="A77" s="68" t="str">
        <f t="shared" si="1"/>
        <v>69868691</v>
      </c>
      <c r="B77" s="69" t="s">
        <v>874</v>
      </c>
      <c r="C77" s="69">
        <v>29863693</v>
      </c>
      <c r="D77" s="69">
        <v>1</v>
      </c>
      <c r="E77" s="69">
        <v>6986869</v>
      </c>
      <c r="F77" s="69">
        <v>1</v>
      </c>
      <c r="G77" s="69">
        <v>1</v>
      </c>
      <c r="H77" s="69" t="s">
        <v>1029</v>
      </c>
      <c r="I77" s="69" t="s">
        <v>1030</v>
      </c>
      <c r="J77" s="70">
        <v>43101</v>
      </c>
      <c r="K77" s="69">
        <v>73767</v>
      </c>
      <c r="L77" s="69" t="s">
        <v>2109</v>
      </c>
      <c r="M77" s="69" t="s">
        <v>1042</v>
      </c>
      <c r="N77" s="69" t="s">
        <v>10</v>
      </c>
      <c r="O77" s="69" t="s">
        <v>738</v>
      </c>
      <c r="P77" s="69">
        <v>1</v>
      </c>
      <c r="Q77" s="69">
        <v>145</v>
      </c>
      <c r="R77" s="69" t="s">
        <v>755</v>
      </c>
      <c r="S77" s="69" t="s">
        <v>736</v>
      </c>
      <c r="T77" s="69" t="s">
        <v>727</v>
      </c>
      <c r="U77" s="69" t="s">
        <v>76</v>
      </c>
      <c r="V77" s="69" t="s">
        <v>747</v>
      </c>
    </row>
    <row r="78" spans="1:22" ht="12">
      <c r="A78" s="68" t="str">
        <f t="shared" si="1"/>
        <v>78350851</v>
      </c>
      <c r="B78" s="69" t="s">
        <v>875</v>
      </c>
      <c r="C78" s="69">
        <v>220224249</v>
      </c>
      <c r="D78" s="69"/>
      <c r="E78" s="69">
        <v>7835085</v>
      </c>
      <c r="F78" s="69">
        <v>1</v>
      </c>
      <c r="G78" s="69">
        <v>1</v>
      </c>
      <c r="H78" s="69" t="s">
        <v>1029</v>
      </c>
      <c r="I78" s="69" t="s">
        <v>1034</v>
      </c>
      <c r="J78" s="70">
        <v>42370</v>
      </c>
      <c r="K78" s="69">
        <v>2793</v>
      </c>
      <c r="L78" s="69" t="s">
        <v>1058</v>
      </c>
      <c r="M78" s="69" t="s">
        <v>1042</v>
      </c>
      <c r="N78" s="69" t="s">
        <v>10</v>
      </c>
      <c r="O78" s="69" t="s">
        <v>738</v>
      </c>
      <c r="P78" s="69">
        <v>1</v>
      </c>
      <c r="Q78" s="69">
        <v>145</v>
      </c>
      <c r="R78" s="69" t="s">
        <v>85</v>
      </c>
      <c r="S78" s="69" t="s">
        <v>736</v>
      </c>
      <c r="T78" s="69" t="s">
        <v>727</v>
      </c>
      <c r="U78" s="69" t="s">
        <v>76</v>
      </c>
      <c r="V78" s="69" t="s">
        <v>747</v>
      </c>
    </row>
    <row r="79" spans="1:22" ht="12">
      <c r="A79" s="68" t="str">
        <f t="shared" si="1"/>
        <v>89983461</v>
      </c>
      <c r="B79" s="69" t="s">
        <v>876</v>
      </c>
      <c r="C79" s="69">
        <v>17913068</v>
      </c>
      <c r="D79" s="69">
        <v>7</v>
      </c>
      <c r="E79" s="69">
        <v>8998346</v>
      </c>
      <c r="F79" s="69">
        <v>1</v>
      </c>
      <c r="G79" s="69">
        <v>1</v>
      </c>
      <c r="H79" s="69" t="s">
        <v>1029</v>
      </c>
      <c r="I79" s="69" t="s">
        <v>1034</v>
      </c>
      <c r="J79" s="70">
        <v>42370</v>
      </c>
      <c r="K79" s="69">
        <v>2727</v>
      </c>
      <c r="L79" s="69" t="s">
        <v>1052</v>
      </c>
      <c r="M79" s="69" t="s">
        <v>1042</v>
      </c>
      <c r="N79" s="69" t="s">
        <v>10</v>
      </c>
      <c r="O79" s="69" t="s">
        <v>738</v>
      </c>
      <c r="P79" s="69">
        <v>1</v>
      </c>
      <c r="Q79" s="69">
        <v>145</v>
      </c>
      <c r="R79" s="69" t="s">
        <v>85</v>
      </c>
      <c r="S79" s="69" t="s">
        <v>735</v>
      </c>
      <c r="T79" s="69" t="s">
        <v>727</v>
      </c>
      <c r="U79" s="69" t="s">
        <v>76</v>
      </c>
      <c r="V79" s="69" t="s">
        <v>726</v>
      </c>
    </row>
    <row r="80" spans="1:22" ht="12">
      <c r="A80" s="68" t="str">
        <f t="shared" si="1"/>
        <v>90157111</v>
      </c>
      <c r="B80" s="69" t="s">
        <v>877</v>
      </c>
      <c r="C80" s="69">
        <v>227212927</v>
      </c>
      <c r="D80" s="69"/>
      <c r="E80" s="69">
        <v>9015711</v>
      </c>
      <c r="F80" s="69">
        <v>1</v>
      </c>
      <c r="G80" s="69">
        <v>1</v>
      </c>
      <c r="H80" s="69" t="s">
        <v>1024</v>
      </c>
      <c r="I80" s="69" t="s">
        <v>1026</v>
      </c>
      <c r="J80" s="70">
        <v>42370</v>
      </c>
      <c r="K80" s="69">
        <v>85462</v>
      </c>
      <c r="L80" s="69" t="s">
        <v>2151</v>
      </c>
      <c r="M80" s="69" t="s">
        <v>1042</v>
      </c>
      <c r="N80" s="69" t="s">
        <v>10</v>
      </c>
      <c r="O80" s="69" t="s">
        <v>0</v>
      </c>
      <c r="P80" s="69">
        <v>1</v>
      </c>
      <c r="Q80" s="69">
        <v>141</v>
      </c>
      <c r="R80" s="69" t="s">
        <v>85</v>
      </c>
      <c r="S80" s="69" t="s">
        <v>736</v>
      </c>
      <c r="T80" s="69" t="s">
        <v>727</v>
      </c>
      <c r="U80" s="69" t="s">
        <v>76</v>
      </c>
      <c r="V80" s="69" t="s">
        <v>747</v>
      </c>
    </row>
    <row r="81" spans="1:22" ht="12">
      <c r="A81" s="68" t="str">
        <f t="shared" si="1"/>
        <v>72456101</v>
      </c>
      <c r="B81" s="69" t="s">
        <v>878</v>
      </c>
      <c r="C81" s="69">
        <v>18532497</v>
      </c>
      <c r="D81" s="69">
        <v>6</v>
      </c>
      <c r="E81" s="69">
        <v>7245610</v>
      </c>
      <c r="F81" s="69">
        <v>1</v>
      </c>
      <c r="G81" s="69">
        <v>1</v>
      </c>
      <c r="H81" s="69" t="s">
        <v>1029</v>
      </c>
      <c r="I81" s="69" t="s">
        <v>1030</v>
      </c>
      <c r="J81" s="70">
        <v>42370</v>
      </c>
      <c r="K81" s="69">
        <v>48203</v>
      </c>
      <c r="L81" s="69" t="s">
        <v>1778</v>
      </c>
      <c r="M81" s="69" t="s">
        <v>1042</v>
      </c>
      <c r="N81" s="69" t="s">
        <v>10</v>
      </c>
      <c r="O81" s="69" t="s">
        <v>0</v>
      </c>
      <c r="P81" s="69">
        <v>1</v>
      </c>
      <c r="Q81" s="69">
        <v>142</v>
      </c>
      <c r="R81" s="69" t="s">
        <v>85</v>
      </c>
      <c r="S81" s="69" t="s">
        <v>736</v>
      </c>
      <c r="T81" s="69" t="s">
        <v>727</v>
      </c>
      <c r="U81" s="69" t="s">
        <v>76</v>
      </c>
      <c r="V81" s="69" t="s">
        <v>747</v>
      </c>
    </row>
    <row r="82" spans="1:22" ht="12">
      <c r="A82" s="68" t="str">
        <f t="shared" si="1"/>
        <v>72584601</v>
      </c>
      <c r="B82" s="69" t="s">
        <v>879</v>
      </c>
      <c r="C82" s="69">
        <v>19205112</v>
      </c>
      <c r="D82" s="69"/>
      <c r="E82" s="69">
        <v>7258460</v>
      </c>
      <c r="F82" s="69">
        <v>1</v>
      </c>
      <c r="G82" s="69">
        <v>1</v>
      </c>
      <c r="H82" s="69" t="s">
        <v>1027</v>
      </c>
      <c r="I82" s="69" t="s">
        <v>1031</v>
      </c>
      <c r="J82" s="70">
        <v>42370</v>
      </c>
      <c r="K82" s="69">
        <v>2595</v>
      </c>
      <c r="L82" s="69" t="s">
        <v>1041</v>
      </c>
      <c r="M82" s="69" t="s">
        <v>1042</v>
      </c>
      <c r="N82" s="69" t="s">
        <v>10</v>
      </c>
      <c r="O82" s="69" t="s">
        <v>738</v>
      </c>
      <c r="P82" s="69">
        <v>1</v>
      </c>
      <c r="Q82" s="69">
        <v>145</v>
      </c>
      <c r="R82" s="69" t="s">
        <v>85</v>
      </c>
      <c r="S82" s="69" t="s">
        <v>736</v>
      </c>
      <c r="T82" s="69" t="s">
        <v>727</v>
      </c>
      <c r="U82" s="69" t="s">
        <v>76</v>
      </c>
      <c r="V82" s="69" t="s">
        <v>747</v>
      </c>
    </row>
    <row r="83" spans="1:22" ht="12">
      <c r="A83" s="68" t="str">
        <f t="shared" si="1"/>
        <v>82541142</v>
      </c>
      <c r="B83" s="69" t="s">
        <v>880</v>
      </c>
      <c r="C83" s="69">
        <v>6497211</v>
      </c>
      <c r="D83" s="69"/>
      <c r="E83" s="69">
        <v>8254114</v>
      </c>
      <c r="F83" s="69">
        <v>2</v>
      </c>
      <c r="G83" s="69">
        <v>1</v>
      </c>
      <c r="H83" s="69" t="s">
        <v>1027</v>
      </c>
      <c r="I83" s="69" t="s">
        <v>1031</v>
      </c>
      <c r="J83" s="70">
        <v>42370</v>
      </c>
      <c r="K83" s="69">
        <v>59224</v>
      </c>
      <c r="L83" s="69" t="s">
        <v>1853</v>
      </c>
      <c r="M83" s="69" t="s">
        <v>1042</v>
      </c>
      <c r="N83" s="69" t="s">
        <v>10</v>
      </c>
      <c r="O83" s="69" t="s">
        <v>738</v>
      </c>
      <c r="P83" s="69">
        <v>1</v>
      </c>
      <c r="Q83" s="69">
        <v>145</v>
      </c>
      <c r="R83" s="69" t="s">
        <v>85</v>
      </c>
      <c r="S83" s="69" t="s">
        <v>735</v>
      </c>
      <c r="T83" s="69" t="s">
        <v>727</v>
      </c>
      <c r="U83" s="69" t="s">
        <v>76</v>
      </c>
      <c r="V83" s="69" t="s">
        <v>726</v>
      </c>
    </row>
    <row r="84" spans="1:22" ht="12">
      <c r="A84" s="68" t="str">
        <f t="shared" si="1"/>
        <v>94196151</v>
      </c>
      <c r="B84" s="69" t="s">
        <v>881</v>
      </c>
      <c r="C84" s="69">
        <v>181803239</v>
      </c>
      <c r="D84" s="69"/>
      <c r="E84" s="69">
        <v>9419615</v>
      </c>
      <c r="F84" s="69">
        <v>1</v>
      </c>
      <c r="G84" s="69">
        <v>1</v>
      </c>
      <c r="H84" s="69" t="s">
        <v>1029</v>
      </c>
      <c r="I84" s="69" t="s">
        <v>1034</v>
      </c>
      <c r="J84" s="70">
        <v>42370</v>
      </c>
      <c r="K84" s="69">
        <v>48203</v>
      </c>
      <c r="L84" s="69" t="s">
        <v>1778</v>
      </c>
      <c r="M84" s="69" t="s">
        <v>1042</v>
      </c>
      <c r="N84" s="69" t="s">
        <v>10</v>
      </c>
      <c r="O84" s="69" t="s">
        <v>0</v>
      </c>
      <c r="P84" s="69">
        <v>1</v>
      </c>
      <c r="Q84" s="69">
        <v>142</v>
      </c>
      <c r="R84" s="69" t="s">
        <v>85</v>
      </c>
      <c r="S84" s="69" t="s">
        <v>736</v>
      </c>
      <c r="T84" s="69" t="s">
        <v>727</v>
      </c>
      <c r="U84" s="69" t="s">
        <v>76</v>
      </c>
      <c r="V84" s="69" t="s">
        <v>747</v>
      </c>
    </row>
    <row r="85" spans="1:22" ht="12">
      <c r="A85" s="68" t="str">
        <f t="shared" si="1"/>
        <v>58133961</v>
      </c>
      <c r="B85" s="69" t="s">
        <v>882</v>
      </c>
      <c r="C85" s="69">
        <v>17648208</v>
      </c>
      <c r="D85" s="69">
        <v>8</v>
      </c>
      <c r="E85" s="69">
        <v>5813396</v>
      </c>
      <c r="F85" s="69">
        <v>1</v>
      </c>
      <c r="G85" s="69">
        <v>10</v>
      </c>
      <c r="H85" s="69" t="s">
        <v>1029</v>
      </c>
      <c r="I85" s="69" t="s">
        <v>1034</v>
      </c>
      <c r="J85" s="70">
        <v>42370</v>
      </c>
      <c r="K85" s="69">
        <v>5655</v>
      </c>
      <c r="L85" s="69" t="s">
        <v>1436</v>
      </c>
      <c r="M85" s="69" t="s">
        <v>1437</v>
      </c>
      <c r="N85" s="69" t="s">
        <v>10</v>
      </c>
      <c r="O85" s="69" t="s">
        <v>466</v>
      </c>
      <c r="P85" s="69">
        <v>10</v>
      </c>
      <c r="Q85" s="69">
        <v>177</v>
      </c>
      <c r="R85" s="69" t="s">
        <v>85</v>
      </c>
      <c r="S85" s="69" t="s">
        <v>736</v>
      </c>
      <c r="T85" s="69" t="s">
        <v>727</v>
      </c>
      <c r="U85" s="69" t="s">
        <v>76</v>
      </c>
      <c r="V85" s="69" t="s">
        <v>745</v>
      </c>
    </row>
    <row r="86" spans="1:22" ht="12">
      <c r="A86" s="68" t="str">
        <f t="shared" si="1"/>
        <v>96349151</v>
      </c>
      <c r="B86" s="69" t="s">
        <v>883</v>
      </c>
      <c r="C86" s="69">
        <v>18889867</v>
      </c>
      <c r="D86" s="69">
        <v>0</v>
      </c>
      <c r="E86" s="69">
        <v>9634915</v>
      </c>
      <c r="F86" s="69">
        <v>1</v>
      </c>
      <c r="G86" s="69">
        <v>10</v>
      </c>
      <c r="H86" s="69" t="s">
        <v>1029</v>
      </c>
      <c r="I86" s="69" t="s">
        <v>1030</v>
      </c>
      <c r="J86" s="70">
        <v>42370</v>
      </c>
      <c r="K86" s="69">
        <v>5655</v>
      </c>
      <c r="L86" s="69" t="s">
        <v>1436</v>
      </c>
      <c r="M86" s="69" t="s">
        <v>1437</v>
      </c>
      <c r="N86" s="69" t="s">
        <v>10</v>
      </c>
      <c r="O86" s="69" t="s">
        <v>466</v>
      </c>
      <c r="P86" s="69">
        <v>10</v>
      </c>
      <c r="Q86" s="69">
        <v>177</v>
      </c>
      <c r="R86" s="69" t="s">
        <v>85</v>
      </c>
      <c r="S86" s="69" t="s">
        <v>736</v>
      </c>
      <c r="T86" s="69" t="s">
        <v>727</v>
      </c>
      <c r="U86" s="69" t="s">
        <v>76</v>
      </c>
      <c r="V86" s="69" t="s">
        <v>745</v>
      </c>
    </row>
    <row r="87" spans="1:22" ht="12">
      <c r="A87" s="68" t="str">
        <f t="shared" si="1"/>
        <v>93230771</v>
      </c>
      <c r="B87" s="69" t="s">
        <v>884</v>
      </c>
      <c r="C87" s="69">
        <v>12356771</v>
      </c>
      <c r="D87" s="69">
        <v>3</v>
      </c>
      <c r="E87" s="69">
        <v>9323077</v>
      </c>
      <c r="F87" s="69">
        <v>1</v>
      </c>
      <c r="G87" s="69">
        <v>14</v>
      </c>
      <c r="H87" s="69" t="s">
        <v>1027</v>
      </c>
      <c r="I87" s="69" t="s">
        <v>1031</v>
      </c>
      <c r="J87" s="70">
        <v>42370</v>
      </c>
      <c r="K87" s="69">
        <v>7093</v>
      </c>
      <c r="L87" s="69" t="s">
        <v>1554</v>
      </c>
      <c r="M87" s="69" t="s">
        <v>1068</v>
      </c>
      <c r="N87" s="69" t="s">
        <v>10</v>
      </c>
      <c r="O87" s="69" t="s">
        <v>558</v>
      </c>
      <c r="P87" s="69">
        <v>14</v>
      </c>
      <c r="Q87" s="69">
        <v>637</v>
      </c>
      <c r="R87" s="69" t="s">
        <v>85</v>
      </c>
      <c r="S87" s="69" t="s">
        <v>736</v>
      </c>
      <c r="T87" s="69" t="s">
        <v>727</v>
      </c>
      <c r="U87" s="69" t="s">
        <v>76</v>
      </c>
      <c r="V87" s="69" t="s">
        <v>747</v>
      </c>
    </row>
    <row r="88" spans="1:22" ht="12">
      <c r="A88" s="68" t="str">
        <f t="shared" si="1"/>
        <v>79127911</v>
      </c>
      <c r="B88" s="69" t="s">
        <v>885</v>
      </c>
      <c r="C88" s="69">
        <v>20305068</v>
      </c>
      <c r="D88" s="69"/>
      <c r="E88" s="69">
        <v>7912791</v>
      </c>
      <c r="F88" s="69">
        <v>1</v>
      </c>
      <c r="G88" s="69">
        <v>14</v>
      </c>
      <c r="H88" s="69" t="s">
        <v>1027</v>
      </c>
      <c r="I88" s="69" t="s">
        <v>1031</v>
      </c>
      <c r="J88" s="70">
        <v>42370</v>
      </c>
      <c r="K88" s="69">
        <v>72399</v>
      </c>
      <c r="L88" s="69" t="s">
        <v>2059</v>
      </c>
      <c r="M88" s="69" t="s">
        <v>1068</v>
      </c>
      <c r="N88" s="69" t="s">
        <v>10</v>
      </c>
      <c r="O88" s="69" t="s">
        <v>4</v>
      </c>
      <c r="P88" s="69">
        <v>14</v>
      </c>
      <c r="Q88" s="69">
        <v>181</v>
      </c>
      <c r="R88" s="69" t="s">
        <v>755</v>
      </c>
      <c r="S88" s="69" t="s">
        <v>736</v>
      </c>
      <c r="T88" s="69" t="s">
        <v>727</v>
      </c>
      <c r="U88" s="69" t="s">
        <v>76</v>
      </c>
      <c r="V88" s="69" t="s">
        <v>745</v>
      </c>
    </row>
    <row r="89" spans="1:22" ht="12">
      <c r="A89" s="68" t="str">
        <f t="shared" si="1"/>
        <v>50648801</v>
      </c>
      <c r="B89" s="69" t="s">
        <v>886</v>
      </c>
      <c r="C89" s="69">
        <v>17293070</v>
      </c>
      <c r="D89" s="69">
        <v>4</v>
      </c>
      <c r="E89" s="69">
        <v>5064880</v>
      </c>
      <c r="F89" s="69">
        <v>1</v>
      </c>
      <c r="G89" s="69">
        <v>14</v>
      </c>
      <c r="H89" s="69" t="s">
        <v>1029</v>
      </c>
      <c r="I89" s="69" t="s">
        <v>1034</v>
      </c>
      <c r="J89" s="70">
        <v>42370</v>
      </c>
      <c r="K89" s="69">
        <v>5389</v>
      </c>
      <c r="L89" s="69" t="s">
        <v>1308</v>
      </c>
      <c r="M89" s="69" t="s">
        <v>1068</v>
      </c>
      <c r="N89" s="69" t="s">
        <v>10</v>
      </c>
      <c r="O89" s="69" t="s">
        <v>280</v>
      </c>
      <c r="P89" s="69">
        <v>14</v>
      </c>
      <c r="Q89" s="69">
        <v>621</v>
      </c>
      <c r="R89" s="69" t="s">
        <v>85</v>
      </c>
      <c r="S89" s="69" t="s">
        <v>735</v>
      </c>
      <c r="T89" s="69" t="s">
        <v>727</v>
      </c>
      <c r="U89" s="69" t="s">
        <v>76</v>
      </c>
      <c r="V89" s="69" t="s">
        <v>726</v>
      </c>
    </row>
    <row r="90" spans="1:22" ht="12">
      <c r="A90" s="68" t="str">
        <f t="shared" si="1"/>
        <v>50168503</v>
      </c>
      <c r="B90" s="69" t="s">
        <v>887</v>
      </c>
      <c r="C90" s="69">
        <v>10472601</v>
      </c>
      <c r="D90" s="69"/>
      <c r="E90" s="69">
        <v>5016850</v>
      </c>
      <c r="F90" s="69">
        <v>3</v>
      </c>
      <c r="G90" s="69">
        <v>14</v>
      </c>
      <c r="H90" s="69" t="s">
        <v>1029</v>
      </c>
      <c r="I90" s="69" t="s">
        <v>1034</v>
      </c>
      <c r="J90" s="70">
        <v>42370</v>
      </c>
      <c r="K90" s="69">
        <v>5469</v>
      </c>
      <c r="L90" s="69" t="s">
        <v>1364</v>
      </c>
      <c r="M90" s="69" t="s">
        <v>1068</v>
      </c>
      <c r="N90" s="69" t="s">
        <v>10</v>
      </c>
      <c r="O90" s="69" t="s">
        <v>558</v>
      </c>
      <c r="P90" s="69">
        <v>14</v>
      </c>
      <c r="Q90" s="69">
        <v>637</v>
      </c>
      <c r="R90" s="69" t="s">
        <v>85</v>
      </c>
      <c r="S90" s="69" t="s">
        <v>736</v>
      </c>
      <c r="T90" s="69" t="s">
        <v>727</v>
      </c>
      <c r="U90" s="69" t="s">
        <v>76</v>
      </c>
      <c r="V90" s="69" t="s">
        <v>747</v>
      </c>
    </row>
    <row r="91" spans="1:22" ht="12">
      <c r="A91" s="68" t="str">
        <f t="shared" si="1"/>
        <v>82429141</v>
      </c>
      <c r="B91" s="69" t="s">
        <v>888</v>
      </c>
      <c r="C91" s="69">
        <v>15978271</v>
      </c>
      <c r="D91" s="69">
        <v>5</v>
      </c>
      <c r="E91" s="69">
        <v>8242914</v>
      </c>
      <c r="F91" s="69">
        <v>1</v>
      </c>
      <c r="G91" s="69">
        <v>14</v>
      </c>
      <c r="H91" s="69" t="s">
        <v>1032</v>
      </c>
      <c r="I91" s="69" t="s">
        <v>1033</v>
      </c>
      <c r="J91" s="70">
        <v>42370</v>
      </c>
      <c r="K91" s="69">
        <v>72399</v>
      </c>
      <c r="L91" s="69" t="s">
        <v>2059</v>
      </c>
      <c r="M91" s="69" t="s">
        <v>1068</v>
      </c>
      <c r="N91" s="69" t="s">
        <v>10</v>
      </c>
      <c r="O91" s="69" t="s">
        <v>4</v>
      </c>
      <c r="P91" s="69">
        <v>14</v>
      </c>
      <c r="Q91" s="69">
        <v>181</v>
      </c>
      <c r="R91" s="69" t="s">
        <v>85</v>
      </c>
      <c r="S91" s="69" t="s">
        <v>736</v>
      </c>
      <c r="T91" s="69" t="s">
        <v>727</v>
      </c>
      <c r="U91" s="69" t="s">
        <v>76</v>
      </c>
      <c r="V91" s="69" t="s">
        <v>747</v>
      </c>
    </row>
    <row r="92" spans="1:22" ht="12">
      <c r="A92" s="68" t="str">
        <f t="shared" si="1"/>
        <v>60422234</v>
      </c>
      <c r="B92" s="69" t="s">
        <v>867</v>
      </c>
      <c r="C92" s="69">
        <v>18341178</v>
      </c>
      <c r="D92" s="69" t="s">
        <v>2193</v>
      </c>
      <c r="E92" s="69">
        <v>6042223</v>
      </c>
      <c r="F92" s="69">
        <v>4</v>
      </c>
      <c r="G92" s="69">
        <v>3</v>
      </c>
      <c r="H92" s="69" t="s">
        <v>1029</v>
      </c>
      <c r="I92" s="69" t="s">
        <v>1034</v>
      </c>
      <c r="J92" s="70">
        <v>42370</v>
      </c>
      <c r="K92" s="69">
        <v>5074</v>
      </c>
      <c r="L92" s="69" t="s">
        <v>1139</v>
      </c>
      <c r="M92" s="69" t="s">
        <v>1079</v>
      </c>
      <c r="N92" s="69" t="s">
        <v>10</v>
      </c>
      <c r="O92" s="69" t="s">
        <v>423</v>
      </c>
      <c r="P92" s="69">
        <v>3</v>
      </c>
      <c r="Q92" s="69">
        <v>633</v>
      </c>
      <c r="R92" s="69" t="s">
        <v>755</v>
      </c>
      <c r="S92" s="69" t="s">
        <v>735</v>
      </c>
      <c r="T92" s="69" t="s">
        <v>727</v>
      </c>
      <c r="U92" s="69" t="s">
        <v>76</v>
      </c>
      <c r="V92" s="69" t="s">
        <v>726</v>
      </c>
    </row>
    <row r="93" spans="1:22" ht="12">
      <c r="A93" s="68" t="str">
        <f t="shared" si="1"/>
        <v>69010371</v>
      </c>
      <c r="B93" s="69" t="s">
        <v>868</v>
      </c>
      <c r="C93" s="69">
        <v>18061530</v>
      </c>
      <c r="D93" s="69"/>
      <c r="E93" s="69">
        <v>6901037</v>
      </c>
      <c r="F93" s="69">
        <v>1</v>
      </c>
      <c r="G93" s="69">
        <v>3</v>
      </c>
      <c r="H93" s="69" t="s">
        <v>1027</v>
      </c>
      <c r="I93" s="69" t="s">
        <v>1028</v>
      </c>
      <c r="J93" s="70">
        <v>42370</v>
      </c>
      <c r="K93" s="69">
        <v>5074</v>
      </c>
      <c r="L93" s="69" t="s">
        <v>1139</v>
      </c>
      <c r="M93" s="69" t="s">
        <v>1079</v>
      </c>
      <c r="N93" s="69" t="s">
        <v>10</v>
      </c>
      <c r="O93" s="69" t="s">
        <v>423</v>
      </c>
      <c r="P93" s="69">
        <v>3</v>
      </c>
      <c r="Q93" s="69">
        <v>633</v>
      </c>
      <c r="R93" s="69" t="s">
        <v>85</v>
      </c>
      <c r="S93" s="69" t="s">
        <v>736</v>
      </c>
      <c r="T93" s="69" t="s">
        <v>727</v>
      </c>
      <c r="U93" s="69" t="s">
        <v>76</v>
      </c>
      <c r="V93" s="69" t="s">
        <v>747</v>
      </c>
    </row>
    <row r="94" spans="1:22" ht="12">
      <c r="A94" s="68" t="str">
        <f t="shared" si="1"/>
        <v>36640655</v>
      </c>
      <c r="B94" s="69" t="s">
        <v>897</v>
      </c>
      <c r="C94" s="69">
        <v>12868766</v>
      </c>
      <c r="D94" s="69">
        <v>6</v>
      </c>
      <c r="E94" s="69">
        <v>3664065</v>
      </c>
      <c r="F94" s="69">
        <v>5</v>
      </c>
      <c r="G94" s="69">
        <v>12</v>
      </c>
      <c r="H94" s="69" t="s">
        <v>1029</v>
      </c>
      <c r="I94" s="69" t="s">
        <v>1030</v>
      </c>
      <c r="J94" s="70">
        <v>42370</v>
      </c>
      <c r="K94" s="69">
        <v>5825</v>
      </c>
      <c r="L94" s="69" t="s">
        <v>1514</v>
      </c>
      <c r="M94" s="69" t="s">
        <v>1379</v>
      </c>
      <c r="N94" s="69" t="s">
        <v>10</v>
      </c>
      <c r="O94" s="69" t="s">
        <v>328</v>
      </c>
      <c r="P94" s="69">
        <v>12</v>
      </c>
      <c r="Q94" s="69">
        <v>438</v>
      </c>
      <c r="R94" s="69" t="s">
        <v>85</v>
      </c>
      <c r="S94" s="69" t="s">
        <v>735</v>
      </c>
      <c r="T94" s="69" t="s">
        <v>743</v>
      </c>
      <c r="U94" s="69" t="s">
        <v>732</v>
      </c>
      <c r="V94" s="69" t="s">
        <v>726</v>
      </c>
    </row>
    <row r="95" spans="1:22" ht="12">
      <c r="A95" s="68" t="str">
        <f t="shared" si="1"/>
        <v>69385161</v>
      </c>
      <c r="B95" s="69" t="s">
        <v>889</v>
      </c>
      <c r="C95" s="69">
        <v>17619313</v>
      </c>
      <c r="D95" s="69">
        <v>3</v>
      </c>
      <c r="E95" s="69">
        <v>6938516</v>
      </c>
      <c r="F95" s="69">
        <v>1</v>
      </c>
      <c r="G95" s="69">
        <v>7</v>
      </c>
      <c r="H95" s="69" t="s">
        <v>1027</v>
      </c>
      <c r="I95" s="69" t="s">
        <v>1028</v>
      </c>
      <c r="J95" s="70">
        <v>42370</v>
      </c>
      <c r="K95" s="69">
        <v>72852</v>
      </c>
      <c r="L95" s="69" t="s">
        <v>2089</v>
      </c>
      <c r="M95" s="69" t="s">
        <v>1082</v>
      </c>
      <c r="N95" s="69" t="s">
        <v>10</v>
      </c>
      <c r="O95" s="69" t="s">
        <v>455</v>
      </c>
      <c r="P95" s="69">
        <v>7</v>
      </c>
      <c r="Q95" s="69">
        <v>487</v>
      </c>
      <c r="R95" s="69" t="s">
        <v>85</v>
      </c>
      <c r="S95" s="69" t="s">
        <v>736</v>
      </c>
      <c r="T95" s="69" t="s">
        <v>727</v>
      </c>
      <c r="U95" s="69" t="s">
        <v>76</v>
      </c>
      <c r="V95" s="69" t="s">
        <v>747</v>
      </c>
    </row>
    <row r="96" spans="1:22" ht="12">
      <c r="A96" s="68" t="str">
        <f t="shared" si="1"/>
        <v>34536501</v>
      </c>
      <c r="B96" s="69" t="s">
        <v>890</v>
      </c>
      <c r="C96" s="69">
        <v>10523700</v>
      </c>
      <c r="D96" s="69">
        <v>0</v>
      </c>
      <c r="E96" s="69">
        <v>3453650</v>
      </c>
      <c r="F96" s="69">
        <v>1</v>
      </c>
      <c r="G96" s="69">
        <v>7</v>
      </c>
      <c r="H96" s="69" t="s">
        <v>1032</v>
      </c>
      <c r="I96" s="69" t="s">
        <v>1033</v>
      </c>
      <c r="J96" s="70">
        <v>42370</v>
      </c>
      <c r="K96" s="69">
        <v>63922</v>
      </c>
      <c r="L96" s="69" t="s">
        <v>1943</v>
      </c>
      <c r="M96" s="69" t="s">
        <v>1082</v>
      </c>
      <c r="N96" s="69" t="s">
        <v>10</v>
      </c>
      <c r="O96" s="69" t="s">
        <v>399</v>
      </c>
      <c r="P96" s="69">
        <v>7</v>
      </c>
      <c r="Q96" s="69">
        <v>691</v>
      </c>
      <c r="R96" s="69" t="s">
        <v>85</v>
      </c>
      <c r="S96" s="69" t="s">
        <v>736</v>
      </c>
      <c r="T96" s="69" t="s">
        <v>727</v>
      </c>
      <c r="U96" s="69" t="s">
        <v>76</v>
      </c>
      <c r="V96" s="69" t="s">
        <v>746</v>
      </c>
    </row>
    <row r="97" spans="1:22" ht="12">
      <c r="A97" s="68" t="str">
        <f t="shared" si="1"/>
        <v>86129241</v>
      </c>
      <c r="B97" s="69" t="s">
        <v>891</v>
      </c>
      <c r="C97" s="69">
        <v>10485718</v>
      </c>
      <c r="D97" s="69">
        <v>3</v>
      </c>
      <c r="E97" s="69">
        <v>8612924</v>
      </c>
      <c r="F97" s="69">
        <v>1</v>
      </c>
      <c r="G97" s="69">
        <v>8</v>
      </c>
      <c r="H97" s="69" t="s">
        <v>1027</v>
      </c>
      <c r="I97" s="69" t="s">
        <v>1031</v>
      </c>
      <c r="J97" s="70">
        <v>42370</v>
      </c>
      <c r="K97" s="69">
        <v>5485</v>
      </c>
      <c r="L97" s="69" t="s">
        <v>1368</v>
      </c>
      <c r="M97" s="69" t="s">
        <v>1065</v>
      </c>
      <c r="N97" s="69" t="s">
        <v>10</v>
      </c>
      <c r="O97" s="69" t="s">
        <v>2</v>
      </c>
      <c r="P97" s="69">
        <v>8</v>
      </c>
      <c r="Q97" s="69">
        <v>209</v>
      </c>
      <c r="R97" s="69" t="s">
        <v>85</v>
      </c>
      <c r="S97" s="69" t="s">
        <v>736</v>
      </c>
      <c r="T97" s="69" t="s">
        <v>727</v>
      </c>
      <c r="U97" s="69" t="s">
        <v>76</v>
      </c>
      <c r="V97" s="69" t="s">
        <v>745</v>
      </c>
    </row>
    <row r="98" spans="1:22" ht="12">
      <c r="A98" s="68" t="str">
        <f t="shared" si="1"/>
        <v>88554932</v>
      </c>
      <c r="B98" s="69" t="s">
        <v>892</v>
      </c>
      <c r="C98" s="69">
        <v>15247589</v>
      </c>
      <c r="D98" s="69">
        <v>8</v>
      </c>
      <c r="E98" s="69">
        <v>8855493</v>
      </c>
      <c r="F98" s="69">
        <v>2</v>
      </c>
      <c r="G98" s="69">
        <v>8</v>
      </c>
      <c r="H98" s="69" t="s">
        <v>1029</v>
      </c>
      <c r="I98" s="69" t="s">
        <v>1034</v>
      </c>
      <c r="J98" s="70">
        <v>42370</v>
      </c>
      <c r="K98" s="69">
        <v>85511</v>
      </c>
      <c r="L98" s="69" t="s">
        <v>2158</v>
      </c>
      <c r="M98" s="69" t="s">
        <v>1065</v>
      </c>
      <c r="N98" s="69" t="s">
        <v>10</v>
      </c>
      <c r="O98" s="69" t="s">
        <v>3</v>
      </c>
      <c r="P98" s="69">
        <v>8</v>
      </c>
      <c r="Q98" s="69">
        <v>401</v>
      </c>
      <c r="R98" s="69" t="s">
        <v>85</v>
      </c>
      <c r="S98" s="69" t="s">
        <v>736</v>
      </c>
      <c r="T98" s="69" t="s">
        <v>727</v>
      </c>
      <c r="U98" s="69" t="s">
        <v>76</v>
      </c>
      <c r="V98" s="69" t="s">
        <v>745</v>
      </c>
    </row>
    <row r="99" spans="1:22" ht="12">
      <c r="A99" s="68" t="str">
        <f t="shared" si="1"/>
        <v>117361121</v>
      </c>
      <c r="B99" s="69" t="s">
        <v>893</v>
      </c>
      <c r="C99" s="69">
        <v>24357842</v>
      </c>
      <c r="D99" s="69">
        <v>8</v>
      </c>
      <c r="E99" s="69">
        <v>11736112</v>
      </c>
      <c r="F99" s="69">
        <v>1</v>
      </c>
      <c r="G99" s="69">
        <v>5</v>
      </c>
      <c r="H99" s="69" t="s">
        <v>1027</v>
      </c>
      <c r="I99" s="69" t="s">
        <v>1028</v>
      </c>
      <c r="J99" s="70">
        <v>42370</v>
      </c>
      <c r="K99" s="69">
        <v>3798</v>
      </c>
      <c r="L99" s="69" t="s">
        <v>1104</v>
      </c>
      <c r="M99" s="69" t="s">
        <v>1065</v>
      </c>
      <c r="N99" s="69" t="s">
        <v>10</v>
      </c>
      <c r="O99" s="69" t="s">
        <v>461</v>
      </c>
      <c r="P99" s="69">
        <v>5</v>
      </c>
      <c r="Q99" s="69">
        <v>194</v>
      </c>
      <c r="R99" s="69" t="s">
        <v>755</v>
      </c>
      <c r="S99" s="69" t="s">
        <v>736</v>
      </c>
      <c r="T99" s="69" t="s">
        <v>727</v>
      </c>
      <c r="U99" s="69" t="s">
        <v>76</v>
      </c>
      <c r="V99" s="69" t="s">
        <v>745</v>
      </c>
    </row>
    <row r="100" spans="1:22" ht="12">
      <c r="A100" s="68" t="str">
        <f t="shared" si="1"/>
        <v>145275581</v>
      </c>
      <c r="B100" s="69" t="s">
        <v>894</v>
      </c>
      <c r="C100" s="69">
        <v>46859777</v>
      </c>
      <c r="D100" s="69">
        <v>3</v>
      </c>
      <c r="E100" s="69">
        <v>14527558</v>
      </c>
      <c r="F100" s="69">
        <v>1</v>
      </c>
      <c r="G100" s="69">
        <v>8</v>
      </c>
      <c r="H100" s="69" t="s">
        <v>1024</v>
      </c>
      <c r="I100" s="69" t="s">
        <v>1025</v>
      </c>
      <c r="J100" s="70">
        <v>42370</v>
      </c>
      <c r="K100" s="69">
        <v>5485</v>
      </c>
      <c r="L100" s="69" t="s">
        <v>1368</v>
      </c>
      <c r="M100" s="69" t="s">
        <v>1065</v>
      </c>
      <c r="N100" s="69" t="s">
        <v>10</v>
      </c>
      <c r="O100" s="69" t="s">
        <v>2</v>
      </c>
      <c r="P100" s="69">
        <v>8</v>
      </c>
      <c r="Q100" s="69">
        <v>209</v>
      </c>
      <c r="R100" s="69" t="s">
        <v>85</v>
      </c>
      <c r="S100" s="69" t="s">
        <v>735</v>
      </c>
      <c r="T100" s="69" t="s">
        <v>727</v>
      </c>
      <c r="U100" s="69" t="s">
        <v>76</v>
      </c>
      <c r="V100" s="69" t="s">
        <v>726</v>
      </c>
    </row>
    <row r="101" spans="1:22" ht="12">
      <c r="A101" s="68" t="str">
        <f t="shared" si="1"/>
        <v>104939804</v>
      </c>
      <c r="B101" s="69" t="s">
        <v>915</v>
      </c>
      <c r="C101" s="69">
        <v>27539969</v>
      </c>
      <c r="D101" s="69">
        <v>2</v>
      </c>
      <c r="E101" s="69">
        <v>10493980</v>
      </c>
      <c r="F101" s="69">
        <v>4</v>
      </c>
      <c r="G101" s="69">
        <v>6</v>
      </c>
      <c r="H101" s="69" t="s">
        <v>1024</v>
      </c>
      <c r="I101" s="69" t="s">
        <v>1026</v>
      </c>
      <c r="J101" s="70">
        <v>42370</v>
      </c>
      <c r="K101" s="69">
        <v>5265</v>
      </c>
      <c r="L101" s="69" t="s">
        <v>1235</v>
      </c>
      <c r="M101" s="69" t="s">
        <v>1072</v>
      </c>
      <c r="N101" s="69" t="s">
        <v>10</v>
      </c>
      <c r="O101" s="69" t="s">
        <v>468</v>
      </c>
      <c r="P101" s="69">
        <v>6</v>
      </c>
      <c r="Q101" s="69">
        <v>603</v>
      </c>
      <c r="R101" s="69" t="s">
        <v>85</v>
      </c>
      <c r="S101" s="69" t="s">
        <v>736</v>
      </c>
      <c r="T101" s="69" t="s">
        <v>727</v>
      </c>
      <c r="U101" s="69" t="s">
        <v>76</v>
      </c>
      <c r="V101" s="69" t="s">
        <v>745</v>
      </c>
    </row>
    <row r="102" spans="1:22" ht="12">
      <c r="A102" s="68" t="str">
        <f t="shared" si="1"/>
        <v>56209711</v>
      </c>
      <c r="B102" s="69" t="s">
        <v>916</v>
      </c>
      <c r="C102" s="69">
        <v>18621909</v>
      </c>
      <c r="D102" s="69" t="s">
        <v>2193</v>
      </c>
      <c r="E102" s="69">
        <v>5620971</v>
      </c>
      <c r="F102" s="69">
        <v>1</v>
      </c>
      <c r="G102" s="69">
        <v>6</v>
      </c>
      <c r="H102" s="69" t="s">
        <v>1029</v>
      </c>
      <c r="I102" s="69" t="s">
        <v>1034</v>
      </c>
      <c r="J102" s="70">
        <v>42370</v>
      </c>
      <c r="K102" s="69">
        <v>7517</v>
      </c>
      <c r="L102" s="69" t="s">
        <v>1564</v>
      </c>
      <c r="M102" s="69" t="s">
        <v>1072</v>
      </c>
      <c r="N102" s="69" t="s">
        <v>10</v>
      </c>
      <c r="O102" s="69" t="s">
        <v>469</v>
      </c>
      <c r="P102" s="69">
        <v>6</v>
      </c>
      <c r="Q102" s="69">
        <v>603</v>
      </c>
      <c r="R102" s="69" t="s">
        <v>85</v>
      </c>
      <c r="S102" s="69" t="s">
        <v>735</v>
      </c>
      <c r="T102" s="69" t="s">
        <v>727</v>
      </c>
      <c r="U102" s="69" t="s">
        <v>76</v>
      </c>
      <c r="V102" s="69" t="s">
        <v>726</v>
      </c>
    </row>
    <row r="103" spans="1:22" ht="12">
      <c r="A103" s="68" t="str">
        <f t="shared" si="1"/>
        <v>94824531</v>
      </c>
      <c r="B103" s="69" t="s">
        <v>917</v>
      </c>
      <c r="C103" s="69">
        <v>16574338</v>
      </c>
      <c r="D103" s="69"/>
      <c r="E103" s="69">
        <v>9482453</v>
      </c>
      <c r="F103" s="69">
        <v>1</v>
      </c>
      <c r="G103" s="69">
        <v>6</v>
      </c>
      <c r="H103" s="69" t="s">
        <v>1029</v>
      </c>
      <c r="I103" s="69" t="s">
        <v>1030</v>
      </c>
      <c r="J103" s="70">
        <v>42370</v>
      </c>
      <c r="K103" s="69">
        <v>5265</v>
      </c>
      <c r="L103" s="69" t="s">
        <v>1235</v>
      </c>
      <c r="M103" s="69" t="s">
        <v>1072</v>
      </c>
      <c r="N103" s="69" t="s">
        <v>10</v>
      </c>
      <c r="O103" s="69" t="s">
        <v>468</v>
      </c>
      <c r="P103" s="69">
        <v>6</v>
      </c>
      <c r="Q103" s="69">
        <v>603</v>
      </c>
      <c r="R103" s="69" t="s">
        <v>85</v>
      </c>
      <c r="S103" s="69" t="s">
        <v>736</v>
      </c>
      <c r="T103" s="69" t="s">
        <v>727</v>
      </c>
      <c r="U103" s="69" t="s">
        <v>76</v>
      </c>
      <c r="V103" s="69" t="s">
        <v>745</v>
      </c>
    </row>
    <row r="104" spans="1:22" ht="12">
      <c r="A104" s="68" t="str">
        <f t="shared" si="1"/>
        <v>78562602</v>
      </c>
      <c r="B104" s="69" t="s">
        <v>918</v>
      </c>
      <c r="C104" s="69">
        <v>22676236</v>
      </c>
      <c r="D104" s="69"/>
      <c r="E104" s="69">
        <v>7856260</v>
      </c>
      <c r="F104" s="69">
        <v>2</v>
      </c>
      <c r="G104" s="69">
        <v>6</v>
      </c>
      <c r="H104" s="69" t="s">
        <v>1029</v>
      </c>
      <c r="I104" s="69" t="s">
        <v>1034</v>
      </c>
      <c r="J104" s="70">
        <v>42370</v>
      </c>
      <c r="K104" s="69">
        <v>5265</v>
      </c>
      <c r="L104" s="69" t="s">
        <v>1235</v>
      </c>
      <c r="M104" s="69" t="s">
        <v>1072</v>
      </c>
      <c r="N104" s="69" t="s">
        <v>10</v>
      </c>
      <c r="O104" s="69" t="s">
        <v>468</v>
      </c>
      <c r="P104" s="69">
        <v>6</v>
      </c>
      <c r="Q104" s="69">
        <v>603</v>
      </c>
      <c r="R104" s="69" t="s">
        <v>85</v>
      </c>
      <c r="S104" s="69" t="s">
        <v>735</v>
      </c>
      <c r="T104" s="69" t="s">
        <v>727</v>
      </c>
      <c r="U104" s="69" t="s">
        <v>76</v>
      </c>
      <c r="V104" s="69" t="s">
        <v>726</v>
      </c>
    </row>
    <row r="105" spans="1:22" ht="12">
      <c r="A105" s="68" t="str">
        <f t="shared" si="1"/>
        <v>58475881</v>
      </c>
      <c r="B105" s="69" t="s">
        <v>919</v>
      </c>
      <c r="C105" s="69">
        <v>14847899</v>
      </c>
      <c r="D105" s="69">
        <v>2</v>
      </c>
      <c r="E105" s="69">
        <v>5847588</v>
      </c>
      <c r="F105" s="69">
        <v>1</v>
      </c>
      <c r="G105" s="69">
        <v>6</v>
      </c>
      <c r="H105" s="69" t="s">
        <v>1029</v>
      </c>
      <c r="I105" s="69" t="s">
        <v>1034</v>
      </c>
      <c r="J105" s="70">
        <v>42370</v>
      </c>
      <c r="K105" s="69">
        <v>5289</v>
      </c>
      <c r="L105" s="69" t="s">
        <v>1245</v>
      </c>
      <c r="M105" s="69" t="s">
        <v>1072</v>
      </c>
      <c r="N105" s="69" t="s">
        <v>10</v>
      </c>
      <c r="O105" s="69" t="s">
        <v>469</v>
      </c>
      <c r="P105" s="69">
        <v>6</v>
      </c>
      <c r="Q105" s="69">
        <v>603</v>
      </c>
      <c r="R105" s="69" t="s">
        <v>85</v>
      </c>
      <c r="S105" s="69" t="s">
        <v>736</v>
      </c>
      <c r="T105" s="69" t="s">
        <v>727</v>
      </c>
      <c r="U105" s="69" t="s">
        <v>76</v>
      </c>
      <c r="V105" s="69" t="s">
        <v>745</v>
      </c>
    </row>
    <row r="106" spans="1:22" ht="12">
      <c r="A106" s="68" t="str">
        <f t="shared" si="1"/>
        <v>115309111</v>
      </c>
      <c r="B106" s="69" t="s">
        <v>895</v>
      </c>
      <c r="C106" s="69">
        <v>29988522</v>
      </c>
      <c r="D106" s="69">
        <v>7</v>
      </c>
      <c r="E106" s="69">
        <v>11530911</v>
      </c>
      <c r="F106" s="69">
        <v>1</v>
      </c>
      <c r="G106" s="69">
        <v>7</v>
      </c>
      <c r="H106" s="69" t="s">
        <v>1027</v>
      </c>
      <c r="I106" s="69" t="s">
        <v>1028</v>
      </c>
      <c r="J106" s="70">
        <v>42370</v>
      </c>
      <c r="K106" s="69">
        <v>72263</v>
      </c>
      <c r="L106" s="69" t="s">
        <v>2054</v>
      </c>
      <c r="M106" s="69" t="s">
        <v>1097</v>
      </c>
      <c r="N106" s="69" t="s">
        <v>10</v>
      </c>
      <c r="O106" s="69" t="s">
        <v>473</v>
      </c>
      <c r="P106" s="69">
        <v>7</v>
      </c>
      <c r="Q106" s="69">
        <v>310</v>
      </c>
      <c r="R106" s="69" t="s">
        <v>85</v>
      </c>
      <c r="S106" s="69" t="s">
        <v>735</v>
      </c>
      <c r="T106" s="69" t="s">
        <v>727</v>
      </c>
      <c r="U106" s="69" t="s">
        <v>76</v>
      </c>
      <c r="V106" s="69" t="s">
        <v>726</v>
      </c>
    </row>
    <row r="107" spans="1:22" ht="12">
      <c r="A107" s="68" t="str">
        <f t="shared" si="1"/>
        <v>81914631</v>
      </c>
      <c r="B107" s="69" t="s">
        <v>896</v>
      </c>
      <c r="C107" s="69">
        <v>15932816</v>
      </c>
      <c r="D107" s="69"/>
      <c r="E107" s="69">
        <v>8191463</v>
      </c>
      <c r="F107" s="69">
        <v>1</v>
      </c>
      <c r="G107" s="69">
        <v>7</v>
      </c>
      <c r="H107" s="69" t="s">
        <v>1027</v>
      </c>
      <c r="I107" s="69" t="s">
        <v>1031</v>
      </c>
      <c r="J107" s="70">
        <v>42370</v>
      </c>
      <c r="K107" s="69">
        <v>72263</v>
      </c>
      <c r="L107" s="69" t="s">
        <v>2054</v>
      </c>
      <c r="M107" s="69" t="s">
        <v>1097</v>
      </c>
      <c r="N107" s="69" t="s">
        <v>10</v>
      </c>
      <c r="O107" s="69" t="s">
        <v>473</v>
      </c>
      <c r="P107" s="69">
        <v>7</v>
      </c>
      <c r="Q107" s="69">
        <v>310</v>
      </c>
      <c r="R107" s="69" t="s">
        <v>755</v>
      </c>
      <c r="S107" s="69" t="s">
        <v>736</v>
      </c>
      <c r="T107" s="69" t="s">
        <v>727</v>
      </c>
      <c r="U107" s="69" t="s">
        <v>76</v>
      </c>
      <c r="V107" s="69" t="s">
        <v>745</v>
      </c>
    </row>
    <row r="108" spans="1:22" ht="12">
      <c r="A108" s="68" t="str">
        <f t="shared" si="1"/>
        <v>69742232</v>
      </c>
      <c r="B108" s="69" t="s">
        <v>860</v>
      </c>
      <c r="C108" s="69">
        <v>17829828</v>
      </c>
      <c r="D108" s="69">
        <v>1</v>
      </c>
      <c r="E108" s="69">
        <v>6974223</v>
      </c>
      <c r="F108" s="69">
        <v>2</v>
      </c>
      <c r="G108" s="69">
        <v>6</v>
      </c>
      <c r="H108" s="69" t="s">
        <v>1027</v>
      </c>
      <c r="I108" s="69" t="s">
        <v>1031</v>
      </c>
      <c r="J108" s="70">
        <v>42370</v>
      </c>
      <c r="K108" s="69">
        <v>16433</v>
      </c>
      <c r="L108" s="69" t="s">
        <v>1567</v>
      </c>
      <c r="M108" s="69" t="s">
        <v>1075</v>
      </c>
      <c r="N108" s="69" t="s">
        <v>10</v>
      </c>
      <c r="O108" s="69" t="s">
        <v>253</v>
      </c>
      <c r="P108" s="69">
        <v>6</v>
      </c>
      <c r="Q108" s="69">
        <v>603</v>
      </c>
      <c r="R108" s="69" t="s">
        <v>85</v>
      </c>
      <c r="S108" s="69" t="s">
        <v>736</v>
      </c>
      <c r="T108" s="69" t="s">
        <v>727</v>
      </c>
      <c r="U108" s="69" t="s">
        <v>76</v>
      </c>
      <c r="V108" s="69" t="s">
        <v>745</v>
      </c>
    </row>
    <row r="109" spans="1:22" ht="12">
      <c r="A109" s="68" t="str">
        <f t="shared" si="1"/>
        <v>85504873</v>
      </c>
      <c r="B109" s="69" t="s">
        <v>861</v>
      </c>
      <c r="C109" s="69">
        <v>6945147</v>
      </c>
      <c r="D109" s="69"/>
      <c r="E109" s="69">
        <v>8550487</v>
      </c>
      <c r="F109" s="69">
        <v>3</v>
      </c>
      <c r="G109" s="69">
        <v>6</v>
      </c>
      <c r="H109" s="69" t="s">
        <v>758</v>
      </c>
      <c r="I109" s="69" t="s">
        <v>753</v>
      </c>
      <c r="J109" s="70">
        <v>43101</v>
      </c>
      <c r="K109" s="69">
        <v>3317</v>
      </c>
      <c r="L109" s="69" t="s">
        <v>1074</v>
      </c>
      <c r="M109" s="69" t="s">
        <v>1075</v>
      </c>
      <c r="N109" s="69" t="s">
        <v>10</v>
      </c>
      <c r="O109" s="69" t="s">
        <v>8</v>
      </c>
      <c r="P109" s="69">
        <v>6</v>
      </c>
      <c r="Q109" s="69">
        <v>603</v>
      </c>
      <c r="R109" s="69" t="s">
        <v>85</v>
      </c>
      <c r="S109" s="69" t="s">
        <v>735</v>
      </c>
      <c r="T109" s="69" t="s">
        <v>727</v>
      </c>
      <c r="U109" s="69" t="s">
        <v>76</v>
      </c>
      <c r="V109" s="69" t="s">
        <v>726</v>
      </c>
    </row>
    <row r="110" spans="1:22" ht="12">
      <c r="A110" s="68" t="str">
        <f t="shared" si="1"/>
        <v>85064133</v>
      </c>
      <c r="B110" s="69" t="s">
        <v>862</v>
      </c>
      <c r="C110" s="69">
        <v>17498391</v>
      </c>
      <c r="D110" s="69"/>
      <c r="E110" s="69">
        <v>8506413</v>
      </c>
      <c r="F110" s="69">
        <v>3</v>
      </c>
      <c r="G110" s="69">
        <v>6</v>
      </c>
      <c r="H110" s="69" t="s">
        <v>1024</v>
      </c>
      <c r="I110" s="69" t="s">
        <v>1026</v>
      </c>
      <c r="J110" s="70">
        <v>42370</v>
      </c>
      <c r="K110" s="69">
        <v>72590</v>
      </c>
      <c r="L110" s="69" t="s">
        <v>2067</v>
      </c>
      <c r="M110" s="69" t="s">
        <v>1075</v>
      </c>
      <c r="N110" s="69" t="s">
        <v>10</v>
      </c>
      <c r="O110" s="69" t="s">
        <v>8</v>
      </c>
      <c r="P110" s="69">
        <v>6</v>
      </c>
      <c r="Q110" s="69">
        <v>603</v>
      </c>
      <c r="R110" s="69" t="s">
        <v>85</v>
      </c>
      <c r="S110" s="69" t="s">
        <v>735</v>
      </c>
      <c r="T110" s="69" t="s">
        <v>727</v>
      </c>
      <c r="U110" s="69" t="s">
        <v>76</v>
      </c>
      <c r="V110" s="69" t="s">
        <v>726</v>
      </c>
    </row>
    <row r="111" spans="1:22" ht="12">
      <c r="A111" s="68" t="str">
        <f t="shared" si="1"/>
        <v>31174552</v>
      </c>
      <c r="B111" s="69" t="s">
        <v>898</v>
      </c>
      <c r="C111" s="69">
        <v>8379047</v>
      </c>
      <c r="D111" s="69"/>
      <c r="E111" s="69">
        <v>3117455</v>
      </c>
      <c r="F111" s="69">
        <v>2</v>
      </c>
      <c r="G111" s="69">
        <v>11</v>
      </c>
      <c r="H111" s="69" t="s">
        <v>1027</v>
      </c>
      <c r="I111" s="69" t="s">
        <v>1031</v>
      </c>
      <c r="J111" s="70">
        <v>42370</v>
      </c>
      <c r="K111" s="69">
        <v>5713</v>
      </c>
      <c r="L111" s="69" t="s">
        <v>1470</v>
      </c>
      <c r="M111" s="69" t="s">
        <v>1471</v>
      </c>
      <c r="N111" s="69" t="s">
        <v>10</v>
      </c>
      <c r="O111" s="69" t="s">
        <v>463</v>
      </c>
      <c r="P111" s="69">
        <v>11</v>
      </c>
      <c r="Q111" s="69">
        <v>562</v>
      </c>
      <c r="R111" s="69" t="s">
        <v>85</v>
      </c>
      <c r="S111" s="69" t="s">
        <v>735</v>
      </c>
      <c r="T111" s="69" t="s">
        <v>727</v>
      </c>
      <c r="U111" s="69" t="s">
        <v>76</v>
      </c>
      <c r="V111" s="69" t="s">
        <v>726</v>
      </c>
    </row>
    <row r="112" spans="1:22" ht="12">
      <c r="A112" s="68" t="str">
        <f t="shared" si="1"/>
        <v>69372631</v>
      </c>
      <c r="B112" s="69" t="s">
        <v>899</v>
      </c>
      <c r="C112" s="69">
        <v>11473746</v>
      </c>
      <c r="D112" s="69">
        <v>0</v>
      </c>
      <c r="E112" s="69">
        <v>6937263</v>
      </c>
      <c r="F112" s="69">
        <v>1</v>
      </c>
      <c r="G112" s="69">
        <v>3</v>
      </c>
      <c r="H112" s="69" t="s">
        <v>1024</v>
      </c>
      <c r="I112" s="69" t="s">
        <v>1026</v>
      </c>
      <c r="J112" s="70">
        <v>42370</v>
      </c>
      <c r="K112" s="69">
        <v>60950</v>
      </c>
      <c r="L112" s="69" t="s">
        <v>1929</v>
      </c>
      <c r="M112" s="69" t="s">
        <v>1550</v>
      </c>
      <c r="N112" s="69" t="s">
        <v>10</v>
      </c>
      <c r="O112" s="69" t="s">
        <v>376</v>
      </c>
      <c r="P112" s="69">
        <v>3</v>
      </c>
      <c r="Q112" s="69">
        <v>351</v>
      </c>
      <c r="R112" s="69" t="s">
        <v>85</v>
      </c>
      <c r="S112" s="69" t="s">
        <v>736</v>
      </c>
      <c r="T112" s="69" t="s">
        <v>727</v>
      </c>
      <c r="U112" s="69" t="s">
        <v>76</v>
      </c>
      <c r="V112" s="69" t="s">
        <v>747</v>
      </c>
    </row>
    <row r="113" spans="1:22" ht="12">
      <c r="A113" s="68" t="str">
        <f t="shared" si="1"/>
        <v>91339871</v>
      </c>
      <c r="B113" s="69" t="s">
        <v>900</v>
      </c>
      <c r="C113" s="69">
        <v>28326129</v>
      </c>
      <c r="D113" s="69">
        <v>8</v>
      </c>
      <c r="E113" s="69">
        <v>9133987</v>
      </c>
      <c r="F113" s="69">
        <v>1</v>
      </c>
      <c r="G113" s="69">
        <v>3</v>
      </c>
      <c r="H113" s="69" t="s">
        <v>758</v>
      </c>
      <c r="I113" s="69" t="s">
        <v>753</v>
      </c>
      <c r="J113" s="70">
        <v>42370</v>
      </c>
      <c r="K113" s="69">
        <v>45716</v>
      </c>
      <c r="L113" s="69" t="s">
        <v>1751</v>
      </c>
      <c r="M113" s="69" t="s">
        <v>1550</v>
      </c>
      <c r="N113" s="69" t="s">
        <v>10</v>
      </c>
      <c r="O113" s="69" t="s">
        <v>124</v>
      </c>
      <c r="P113" s="69">
        <v>3</v>
      </c>
      <c r="Q113" s="69">
        <v>574</v>
      </c>
      <c r="R113" s="69" t="s">
        <v>755</v>
      </c>
      <c r="S113" s="69" t="s">
        <v>735</v>
      </c>
      <c r="T113" s="69" t="s">
        <v>727</v>
      </c>
      <c r="U113" s="69" t="s">
        <v>76</v>
      </c>
      <c r="V113" s="69" t="s">
        <v>726</v>
      </c>
    </row>
    <row r="114" spans="1:22" ht="12">
      <c r="A114" s="68" t="str">
        <f t="shared" si="1"/>
        <v>131147614</v>
      </c>
      <c r="B114" s="69" t="s">
        <v>901</v>
      </c>
      <c r="C114" s="69">
        <v>25695484</v>
      </c>
      <c r="D114" s="69">
        <v>7</v>
      </c>
      <c r="E114" s="69">
        <v>13114761</v>
      </c>
      <c r="F114" s="69">
        <v>4</v>
      </c>
      <c r="G114" s="69">
        <v>7</v>
      </c>
      <c r="H114" s="69" t="s">
        <v>1027</v>
      </c>
      <c r="I114" s="69" t="s">
        <v>1031</v>
      </c>
      <c r="J114" s="70">
        <v>42370</v>
      </c>
      <c r="K114" s="69">
        <v>5379</v>
      </c>
      <c r="L114" s="69" t="s">
        <v>1305</v>
      </c>
      <c r="M114" s="69" t="s">
        <v>1306</v>
      </c>
      <c r="N114" s="69" t="s">
        <v>10</v>
      </c>
      <c r="O114" s="69" t="s">
        <v>278</v>
      </c>
      <c r="P114" s="69">
        <v>7</v>
      </c>
      <c r="Q114" s="69">
        <v>582</v>
      </c>
      <c r="R114" s="69" t="s">
        <v>85</v>
      </c>
      <c r="S114" s="69" t="s">
        <v>735</v>
      </c>
      <c r="T114" s="69" t="s">
        <v>663</v>
      </c>
      <c r="U114" s="69" t="s">
        <v>76</v>
      </c>
      <c r="V114" s="69" t="s">
        <v>726</v>
      </c>
    </row>
    <row r="115" spans="1:22" ht="12">
      <c r="A115" s="68" t="str">
        <f t="shared" si="1"/>
        <v>90447001</v>
      </c>
      <c r="B115" s="69" t="s">
        <v>902</v>
      </c>
      <c r="C115" s="69">
        <v>17355580</v>
      </c>
      <c r="D115" s="69"/>
      <c r="E115" s="69">
        <v>9044700</v>
      </c>
      <c r="F115" s="69">
        <v>1</v>
      </c>
      <c r="G115" s="69">
        <v>7</v>
      </c>
      <c r="H115" s="69" t="s">
        <v>1029</v>
      </c>
      <c r="I115" s="69" t="s">
        <v>1034</v>
      </c>
      <c r="J115" s="70">
        <v>42370</v>
      </c>
      <c r="K115" s="69">
        <v>5379</v>
      </c>
      <c r="L115" s="69" t="s">
        <v>1305</v>
      </c>
      <c r="M115" s="69" t="s">
        <v>1306</v>
      </c>
      <c r="N115" s="69" t="s">
        <v>10</v>
      </c>
      <c r="O115" s="69" t="s">
        <v>278</v>
      </c>
      <c r="P115" s="69">
        <v>7</v>
      </c>
      <c r="Q115" s="69">
        <v>582</v>
      </c>
      <c r="R115" s="69" t="s">
        <v>755</v>
      </c>
      <c r="S115" s="69" t="s">
        <v>736</v>
      </c>
      <c r="T115" s="69" t="s">
        <v>727</v>
      </c>
      <c r="U115" s="69" t="s">
        <v>76</v>
      </c>
      <c r="V115" s="69" t="s">
        <v>747</v>
      </c>
    </row>
    <row r="116" spans="1:22" ht="12">
      <c r="A116" s="68" t="str">
        <f t="shared" si="1"/>
        <v>113858441</v>
      </c>
      <c r="B116" s="69" t="s">
        <v>903</v>
      </c>
      <c r="C116" s="69">
        <v>20754027</v>
      </c>
      <c r="D116" s="69">
        <v>5</v>
      </c>
      <c r="E116" s="69">
        <v>11385844</v>
      </c>
      <c r="F116" s="69">
        <v>1</v>
      </c>
      <c r="G116" s="69">
        <v>6</v>
      </c>
      <c r="H116" s="69" t="s">
        <v>1029</v>
      </c>
      <c r="I116" s="69" t="s">
        <v>1030</v>
      </c>
      <c r="J116" s="70">
        <v>42370</v>
      </c>
      <c r="K116" s="69">
        <v>72620</v>
      </c>
      <c r="L116" s="69" t="s">
        <v>2069</v>
      </c>
      <c r="M116" s="69" t="s">
        <v>1070</v>
      </c>
      <c r="N116" s="69" t="s">
        <v>10</v>
      </c>
      <c r="O116" s="69" t="s">
        <v>476</v>
      </c>
      <c r="P116" s="69">
        <v>6</v>
      </c>
      <c r="Q116" s="69">
        <v>603</v>
      </c>
      <c r="R116" s="69" t="s">
        <v>755</v>
      </c>
      <c r="S116" s="69" t="s">
        <v>736</v>
      </c>
      <c r="T116" s="69" t="s">
        <v>727</v>
      </c>
      <c r="U116" s="69" t="s">
        <v>76</v>
      </c>
      <c r="V116" s="69" t="s">
        <v>745</v>
      </c>
    </row>
    <row r="117" spans="1:22" ht="12">
      <c r="A117" s="68" t="str">
        <f t="shared" si="1"/>
        <v>93423941</v>
      </c>
      <c r="B117" s="69" t="s">
        <v>904</v>
      </c>
      <c r="C117" s="69">
        <v>19699723</v>
      </c>
      <c r="D117" s="69"/>
      <c r="E117" s="69">
        <v>9342394</v>
      </c>
      <c r="F117" s="69">
        <v>1</v>
      </c>
      <c r="G117" s="69">
        <v>6</v>
      </c>
      <c r="H117" s="69" t="s">
        <v>1027</v>
      </c>
      <c r="I117" s="69" t="s">
        <v>1031</v>
      </c>
      <c r="J117" s="70">
        <v>42370</v>
      </c>
      <c r="K117" s="69">
        <v>72620</v>
      </c>
      <c r="L117" s="69" t="s">
        <v>2069</v>
      </c>
      <c r="M117" s="69" t="s">
        <v>1070</v>
      </c>
      <c r="N117" s="69" t="s">
        <v>10</v>
      </c>
      <c r="O117" s="69" t="s">
        <v>476</v>
      </c>
      <c r="P117" s="69">
        <v>6</v>
      </c>
      <c r="Q117" s="69">
        <v>603</v>
      </c>
      <c r="R117" s="69" t="s">
        <v>85</v>
      </c>
      <c r="S117" s="69" t="s">
        <v>736</v>
      </c>
      <c r="T117" s="69" t="s">
        <v>727</v>
      </c>
      <c r="U117" s="69" t="s">
        <v>76</v>
      </c>
      <c r="V117" s="69" t="s">
        <v>745</v>
      </c>
    </row>
    <row r="118" spans="1:22" ht="12">
      <c r="A118" s="68" t="str">
        <f t="shared" si="1"/>
        <v>80034901</v>
      </c>
      <c r="B118" s="69" t="s">
        <v>905</v>
      </c>
      <c r="C118" s="69">
        <v>18562944</v>
      </c>
      <c r="D118" s="69">
        <v>1</v>
      </c>
      <c r="E118" s="69">
        <v>8003490</v>
      </c>
      <c r="F118" s="69">
        <v>1</v>
      </c>
      <c r="G118" s="69">
        <v>6</v>
      </c>
      <c r="H118" s="69" t="s">
        <v>1029</v>
      </c>
      <c r="I118" s="69" t="s">
        <v>1034</v>
      </c>
      <c r="J118" s="70">
        <v>42370</v>
      </c>
      <c r="K118" s="69">
        <v>72620</v>
      </c>
      <c r="L118" s="69" t="s">
        <v>2069</v>
      </c>
      <c r="M118" s="69" t="s">
        <v>1070</v>
      </c>
      <c r="N118" s="69" t="s">
        <v>10</v>
      </c>
      <c r="O118" s="69" t="s">
        <v>476</v>
      </c>
      <c r="P118" s="69">
        <v>6</v>
      </c>
      <c r="Q118" s="69">
        <v>603</v>
      </c>
      <c r="R118" s="69" t="s">
        <v>85</v>
      </c>
      <c r="S118" s="69" t="s">
        <v>736</v>
      </c>
      <c r="T118" s="69" t="s">
        <v>727</v>
      </c>
      <c r="U118" s="69" t="s">
        <v>76</v>
      </c>
      <c r="V118" s="69" t="s">
        <v>745</v>
      </c>
    </row>
    <row r="119" spans="1:22" ht="12">
      <c r="A119" s="68" t="str">
        <f t="shared" si="1"/>
        <v>73787251</v>
      </c>
      <c r="B119" s="69" t="s">
        <v>906</v>
      </c>
      <c r="C119" s="69">
        <v>12342821</v>
      </c>
      <c r="D119" s="69"/>
      <c r="E119" s="69">
        <v>7378725</v>
      </c>
      <c r="F119" s="69">
        <v>1</v>
      </c>
      <c r="G119" s="69">
        <v>9</v>
      </c>
      <c r="H119" s="69" t="s">
        <v>1027</v>
      </c>
      <c r="I119" s="69" t="s">
        <v>1028</v>
      </c>
      <c r="J119" s="70">
        <v>42370</v>
      </c>
      <c r="K119" s="69">
        <v>5631</v>
      </c>
      <c r="L119" s="69" t="s">
        <v>1428</v>
      </c>
      <c r="M119" s="69" t="s">
        <v>1099</v>
      </c>
      <c r="N119" s="69" t="s">
        <v>10</v>
      </c>
      <c r="O119" s="69" t="s">
        <v>614</v>
      </c>
      <c r="P119" s="69">
        <v>9</v>
      </c>
      <c r="Q119" s="69">
        <v>304</v>
      </c>
      <c r="R119" s="69" t="s">
        <v>85</v>
      </c>
      <c r="S119" s="69" t="s">
        <v>736</v>
      </c>
      <c r="T119" s="69" t="s">
        <v>727</v>
      </c>
      <c r="U119" s="69" t="s">
        <v>76</v>
      </c>
      <c r="V119" s="69" t="s">
        <v>747</v>
      </c>
    </row>
    <row r="120" spans="1:22" ht="12">
      <c r="A120" s="68" t="str">
        <f t="shared" si="1"/>
        <v>72519191</v>
      </c>
      <c r="B120" s="69" t="s">
        <v>907</v>
      </c>
      <c r="C120" s="69">
        <v>15630893</v>
      </c>
      <c r="D120" s="69">
        <v>9</v>
      </c>
      <c r="E120" s="69">
        <v>7251919</v>
      </c>
      <c r="F120" s="69">
        <v>1</v>
      </c>
      <c r="G120" s="69">
        <v>9</v>
      </c>
      <c r="H120" s="69" t="s">
        <v>1029</v>
      </c>
      <c r="I120" s="69" t="s">
        <v>1030</v>
      </c>
      <c r="J120" s="70">
        <v>42370</v>
      </c>
      <c r="K120" s="69">
        <v>32566</v>
      </c>
      <c r="L120" s="69" t="s">
        <v>1624</v>
      </c>
      <c r="M120" s="69" t="s">
        <v>1099</v>
      </c>
      <c r="N120" s="69" t="s">
        <v>10</v>
      </c>
      <c r="O120" s="69" t="s">
        <v>152</v>
      </c>
      <c r="P120" s="69">
        <v>9</v>
      </c>
      <c r="Q120" s="69">
        <v>529</v>
      </c>
      <c r="R120" s="69" t="s">
        <v>85</v>
      </c>
      <c r="S120" s="69" t="s">
        <v>736</v>
      </c>
      <c r="T120" s="69" t="s">
        <v>727</v>
      </c>
      <c r="U120" s="69" t="s">
        <v>76</v>
      </c>
      <c r="V120" s="69" t="s">
        <v>747</v>
      </c>
    </row>
    <row r="121" spans="1:22" ht="12">
      <c r="A121" s="68" t="str">
        <f t="shared" si="1"/>
        <v>80590191</v>
      </c>
      <c r="B121" s="69" t="s">
        <v>908</v>
      </c>
      <c r="C121" s="69">
        <v>15408274</v>
      </c>
      <c r="D121" s="69">
        <v>0</v>
      </c>
      <c r="E121" s="69">
        <v>8059019</v>
      </c>
      <c r="F121" s="69">
        <v>1</v>
      </c>
      <c r="G121" s="69">
        <v>9</v>
      </c>
      <c r="H121" s="69" t="s">
        <v>1024</v>
      </c>
      <c r="I121" s="69" t="s">
        <v>1026</v>
      </c>
      <c r="J121" s="70">
        <v>42370</v>
      </c>
      <c r="K121" s="69">
        <v>69507</v>
      </c>
      <c r="L121" s="69" t="s">
        <v>2009</v>
      </c>
      <c r="M121" s="69" t="s">
        <v>1099</v>
      </c>
      <c r="N121" s="69" t="s">
        <v>10</v>
      </c>
      <c r="O121" s="69" t="s">
        <v>609</v>
      </c>
      <c r="P121" s="69">
        <v>9</v>
      </c>
      <c r="Q121" s="69">
        <v>260</v>
      </c>
      <c r="R121" s="69" t="s">
        <v>85</v>
      </c>
      <c r="S121" s="69" t="s">
        <v>736</v>
      </c>
      <c r="T121" s="69" t="s">
        <v>727</v>
      </c>
      <c r="U121" s="69" t="s">
        <v>76</v>
      </c>
      <c r="V121" s="69" t="s">
        <v>747</v>
      </c>
    </row>
    <row r="122" spans="1:22" ht="12">
      <c r="A122" s="68" t="str">
        <f t="shared" si="1"/>
        <v>69396121</v>
      </c>
      <c r="B122" s="69" t="s">
        <v>909</v>
      </c>
      <c r="C122" s="69">
        <v>17519898</v>
      </c>
      <c r="D122" s="69">
        <v>6</v>
      </c>
      <c r="E122" s="69">
        <v>6939612</v>
      </c>
      <c r="F122" s="69">
        <v>1</v>
      </c>
      <c r="G122" s="69">
        <v>9</v>
      </c>
      <c r="H122" s="69" t="s">
        <v>1029</v>
      </c>
      <c r="I122" s="69" t="s">
        <v>1030</v>
      </c>
      <c r="J122" s="70">
        <v>42370</v>
      </c>
      <c r="K122" s="69">
        <v>5631</v>
      </c>
      <c r="L122" s="69" t="s">
        <v>1428</v>
      </c>
      <c r="M122" s="69" t="s">
        <v>1099</v>
      </c>
      <c r="N122" s="69" t="s">
        <v>10</v>
      </c>
      <c r="O122" s="69" t="s">
        <v>614</v>
      </c>
      <c r="P122" s="69">
        <v>9</v>
      </c>
      <c r="Q122" s="69">
        <v>304</v>
      </c>
      <c r="R122" s="69" t="s">
        <v>85</v>
      </c>
      <c r="S122" s="69" t="s">
        <v>736</v>
      </c>
      <c r="T122" s="69" t="s">
        <v>727</v>
      </c>
      <c r="U122" s="69" t="s">
        <v>76</v>
      </c>
      <c r="V122" s="69" t="s">
        <v>747</v>
      </c>
    </row>
    <row r="123" spans="1:22" ht="12">
      <c r="A123" s="68" t="str">
        <f t="shared" si="1"/>
        <v>91213892</v>
      </c>
      <c r="B123" s="69" t="s">
        <v>910</v>
      </c>
      <c r="C123" s="69">
        <v>13397028</v>
      </c>
      <c r="D123" s="69">
        <v>0</v>
      </c>
      <c r="E123" s="69">
        <v>9121389</v>
      </c>
      <c r="F123" s="69">
        <v>2</v>
      </c>
      <c r="G123" s="69">
        <v>9</v>
      </c>
      <c r="H123" s="69" t="s">
        <v>1027</v>
      </c>
      <c r="I123" s="69" t="s">
        <v>1031</v>
      </c>
      <c r="J123" s="70">
        <v>42370</v>
      </c>
      <c r="K123" s="69">
        <v>69506</v>
      </c>
      <c r="L123" s="69" t="s">
        <v>2008</v>
      </c>
      <c r="M123" s="69" t="s">
        <v>1099</v>
      </c>
      <c r="N123" s="69" t="s">
        <v>10</v>
      </c>
      <c r="O123" s="69" t="s">
        <v>614</v>
      </c>
      <c r="P123" s="69">
        <v>9</v>
      </c>
      <c r="Q123" s="69">
        <v>304</v>
      </c>
      <c r="R123" s="69" t="s">
        <v>85</v>
      </c>
      <c r="S123" s="69" t="s">
        <v>736</v>
      </c>
      <c r="T123" s="69" t="s">
        <v>727</v>
      </c>
      <c r="U123" s="69" t="s">
        <v>76</v>
      </c>
      <c r="V123" s="69" t="s">
        <v>745</v>
      </c>
    </row>
    <row r="124" spans="1:22" ht="12">
      <c r="A124" s="68" t="str">
        <f t="shared" si="1"/>
        <v>34025512</v>
      </c>
      <c r="B124" s="69" t="s">
        <v>911</v>
      </c>
      <c r="C124" s="69">
        <v>10122386</v>
      </c>
      <c r="D124" s="69"/>
      <c r="E124" s="69">
        <v>3402551</v>
      </c>
      <c r="F124" s="69">
        <v>2</v>
      </c>
      <c r="G124" s="69">
        <v>9</v>
      </c>
      <c r="H124" s="69" t="s">
        <v>1027</v>
      </c>
      <c r="I124" s="69" t="s">
        <v>1028</v>
      </c>
      <c r="J124" s="70">
        <v>42370</v>
      </c>
      <c r="K124" s="69">
        <v>36073</v>
      </c>
      <c r="L124" s="69" t="s">
        <v>1733</v>
      </c>
      <c r="M124" s="69" t="s">
        <v>1099</v>
      </c>
      <c r="N124" s="69" t="s">
        <v>10</v>
      </c>
      <c r="O124" s="69" t="s">
        <v>215</v>
      </c>
      <c r="P124" s="69">
        <v>9</v>
      </c>
      <c r="Q124" s="69">
        <v>707</v>
      </c>
      <c r="R124" s="69" t="s">
        <v>85</v>
      </c>
      <c r="S124" s="69" t="s">
        <v>736</v>
      </c>
      <c r="T124" s="69" t="s">
        <v>727</v>
      </c>
      <c r="U124" s="69" t="s">
        <v>76</v>
      </c>
      <c r="V124" s="69" t="s">
        <v>745</v>
      </c>
    </row>
    <row r="125" spans="1:22" ht="12">
      <c r="A125" s="68" t="str">
        <f t="shared" si="1"/>
        <v>72550562</v>
      </c>
      <c r="B125" s="69" t="s">
        <v>912</v>
      </c>
      <c r="C125" s="69">
        <v>18093262</v>
      </c>
      <c r="D125" s="69">
        <v>7</v>
      </c>
      <c r="E125" s="69">
        <v>7255056</v>
      </c>
      <c r="F125" s="69">
        <v>2</v>
      </c>
      <c r="G125" s="69">
        <v>9</v>
      </c>
      <c r="H125" s="69" t="s">
        <v>1029</v>
      </c>
      <c r="I125" s="69" t="s">
        <v>1034</v>
      </c>
      <c r="J125" s="70">
        <v>42370</v>
      </c>
      <c r="K125" s="69">
        <v>85504</v>
      </c>
      <c r="L125" s="69" t="s">
        <v>2157</v>
      </c>
      <c r="M125" s="69" t="s">
        <v>1099</v>
      </c>
      <c r="N125" s="69" t="s">
        <v>10</v>
      </c>
      <c r="O125" s="69" t="s">
        <v>459</v>
      </c>
      <c r="P125" s="69">
        <v>9</v>
      </c>
      <c r="Q125" s="69">
        <v>396</v>
      </c>
      <c r="R125" s="69" t="s">
        <v>755</v>
      </c>
      <c r="S125" s="69" t="s">
        <v>736</v>
      </c>
      <c r="T125" s="69" t="s">
        <v>727</v>
      </c>
      <c r="U125" s="69" t="s">
        <v>76</v>
      </c>
      <c r="V125" s="69" t="s">
        <v>745</v>
      </c>
    </row>
    <row r="126" spans="1:22" ht="12">
      <c r="A126" s="68" t="str">
        <f t="shared" si="1"/>
        <v>72517492</v>
      </c>
      <c r="B126" s="69" t="s">
        <v>913</v>
      </c>
      <c r="C126" s="69">
        <v>15624078</v>
      </c>
      <c r="D126" s="69">
        <v>6</v>
      </c>
      <c r="E126" s="69">
        <v>7251749</v>
      </c>
      <c r="F126" s="69">
        <v>2</v>
      </c>
      <c r="G126" s="69">
        <v>9</v>
      </c>
      <c r="H126" s="69" t="s">
        <v>1027</v>
      </c>
      <c r="I126" s="69" t="s">
        <v>1031</v>
      </c>
      <c r="J126" s="70">
        <v>42370</v>
      </c>
      <c r="K126" s="69">
        <v>5597</v>
      </c>
      <c r="L126" s="69" t="s">
        <v>1406</v>
      </c>
      <c r="M126" s="69" t="s">
        <v>1099</v>
      </c>
      <c r="N126" s="69" t="s">
        <v>10</v>
      </c>
      <c r="O126" s="69" t="s">
        <v>472</v>
      </c>
      <c r="P126" s="69">
        <v>9</v>
      </c>
      <c r="Q126" s="69">
        <v>647</v>
      </c>
      <c r="R126" s="69" t="s">
        <v>85</v>
      </c>
      <c r="S126" s="69" t="s">
        <v>736</v>
      </c>
      <c r="T126" s="69" t="s">
        <v>727</v>
      </c>
      <c r="U126" s="69" t="s">
        <v>76</v>
      </c>
      <c r="V126" s="69" t="s">
        <v>745</v>
      </c>
    </row>
    <row r="127" spans="1:22" ht="12">
      <c r="A127" s="68" t="str">
        <f t="shared" si="1"/>
        <v>72330731</v>
      </c>
      <c r="B127" s="69" t="s">
        <v>914</v>
      </c>
      <c r="C127" s="69">
        <v>15205808</v>
      </c>
      <c r="D127" s="69">
        <v>4</v>
      </c>
      <c r="E127" s="69">
        <v>7233073</v>
      </c>
      <c r="F127" s="69">
        <v>1</v>
      </c>
      <c r="G127" s="69">
        <v>9</v>
      </c>
      <c r="H127" s="69" t="s">
        <v>1027</v>
      </c>
      <c r="I127" s="69" t="s">
        <v>1028</v>
      </c>
      <c r="J127" s="70">
        <v>42370</v>
      </c>
      <c r="K127" s="69">
        <v>80691</v>
      </c>
      <c r="L127" s="69" t="s">
        <v>2125</v>
      </c>
      <c r="M127" s="69" t="s">
        <v>1099</v>
      </c>
      <c r="N127" s="69" t="s">
        <v>10</v>
      </c>
      <c r="O127" s="69" t="s">
        <v>472</v>
      </c>
      <c r="P127" s="69">
        <v>9</v>
      </c>
      <c r="Q127" s="69">
        <v>647</v>
      </c>
      <c r="R127" s="69" t="s">
        <v>85</v>
      </c>
      <c r="S127" s="69" t="s">
        <v>736</v>
      </c>
      <c r="T127" s="69" t="s">
        <v>727</v>
      </c>
      <c r="U127" s="69" t="s">
        <v>76</v>
      </c>
      <c r="V127" s="69" t="s">
        <v>747</v>
      </c>
    </row>
    <row r="128" spans="1:22" ht="12">
      <c r="A128" s="68" t="str">
        <f t="shared" si="1"/>
        <v>125843074</v>
      </c>
      <c r="B128" s="69" t="s">
        <v>863</v>
      </c>
      <c r="C128" s="69">
        <v>29619812</v>
      </c>
      <c r="D128" s="69"/>
      <c r="E128" s="69">
        <v>12584307</v>
      </c>
      <c r="F128" s="69">
        <v>4</v>
      </c>
      <c r="G128" s="69">
        <v>5</v>
      </c>
      <c r="H128" s="69" t="s">
        <v>1024</v>
      </c>
      <c r="I128" s="69" t="s">
        <v>1025</v>
      </c>
      <c r="J128" s="70">
        <v>42370</v>
      </c>
      <c r="K128" s="69">
        <v>5176</v>
      </c>
      <c r="L128" s="69" t="s">
        <v>1182</v>
      </c>
      <c r="M128" s="69" t="s">
        <v>1106</v>
      </c>
      <c r="N128" s="69" t="s">
        <v>10</v>
      </c>
      <c r="O128" s="69" t="s">
        <v>507</v>
      </c>
      <c r="P128" s="69">
        <v>5</v>
      </c>
      <c r="Q128" s="69">
        <v>669</v>
      </c>
      <c r="R128" s="69" t="s">
        <v>755</v>
      </c>
      <c r="S128" s="69" t="s">
        <v>736</v>
      </c>
      <c r="T128" s="69" t="s">
        <v>727</v>
      </c>
      <c r="U128" s="69" t="s">
        <v>76</v>
      </c>
      <c r="V128" s="69" t="s">
        <v>745</v>
      </c>
    </row>
    <row r="129" spans="1:22" ht="12">
      <c r="A129" s="68" t="str">
        <f t="shared" si="1"/>
        <v>95319561</v>
      </c>
      <c r="B129" s="69" t="s">
        <v>864</v>
      </c>
      <c r="C129" s="69">
        <v>22849469</v>
      </c>
      <c r="D129" s="69">
        <v>2</v>
      </c>
      <c r="E129" s="69">
        <v>9531956</v>
      </c>
      <c r="F129" s="69">
        <v>1</v>
      </c>
      <c r="G129" s="69">
        <v>5</v>
      </c>
      <c r="H129" s="69" t="s">
        <v>758</v>
      </c>
      <c r="I129" s="69" t="s">
        <v>753</v>
      </c>
      <c r="J129" s="70">
        <v>42370</v>
      </c>
      <c r="K129" s="69">
        <v>85665</v>
      </c>
      <c r="L129" s="69" t="s">
        <v>2171</v>
      </c>
      <c r="M129" s="69" t="s">
        <v>1106</v>
      </c>
      <c r="N129" s="69" t="s">
        <v>10</v>
      </c>
      <c r="O129" s="69" t="s">
        <v>474</v>
      </c>
      <c r="P129" s="69">
        <v>5</v>
      </c>
      <c r="Q129" s="69">
        <v>687</v>
      </c>
      <c r="R129" s="69" t="s">
        <v>85</v>
      </c>
      <c r="S129" s="69" t="s">
        <v>735</v>
      </c>
      <c r="T129" s="69" t="s">
        <v>727</v>
      </c>
      <c r="U129" s="69" t="s">
        <v>76</v>
      </c>
      <c r="V129" s="69" t="s">
        <v>726</v>
      </c>
    </row>
    <row r="130" spans="1:22" ht="12">
      <c r="A130" s="68" t="str">
        <f aca="true" t="shared" si="2" ref="A130:A193">CONCATENATE(E130,F130)</f>
        <v>91508451</v>
      </c>
      <c r="B130" s="69" t="s">
        <v>865</v>
      </c>
      <c r="C130" s="69">
        <v>18547102</v>
      </c>
      <c r="D130" s="69" t="s">
        <v>2193</v>
      </c>
      <c r="E130" s="69">
        <v>9150845</v>
      </c>
      <c r="F130" s="69">
        <v>1</v>
      </c>
      <c r="G130" s="69">
        <v>5</v>
      </c>
      <c r="H130" s="69" t="s">
        <v>758</v>
      </c>
      <c r="I130" s="69" t="s">
        <v>753</v>
      </c>
      <c r="J130" s="70">
        <v>43101</v>
      </c>
      <c r="K130" s="69">
        <v>5176</v>
      </c>
      <c r="L130" s="69" t="s">
        <v>1182</v>
      </c>
      <c r="M130" s="69" t="s">
        <v>1106</v>
      </c>
      <c r="N130" s="69" t="s">
        <v>10</v>
      </c>
      <c r="O130" s="69" t="s">
        <v>507</v>
      </c>
      <c r="P130" s="69">
        <v>5</v>
      </c>
      <c r="Q130" s="69">
        <v>669</v>
      </c>
      <c r="R130" s="69" t="s">
        <v>85</v>
      </c>
      <c r="S130" s="69" t="s">
        <v>736</v>
      </c>
      <c r="T130" s="69" t="s">
        <v>727</v>
      </c>
      <c r="U130" s="69" t="s">
        <v>76</v>
      </c>
      <c r="V130" s="69" t="s">
        <v>747</v>
      </c>
    </row>
    <row r="131" spans="1:22" ht="12">
      <c r="A131" s="68" t="str">
        <f t="shared" si="2"/>
        <v>54787531</v>
      </c>
      <c r="B131" s="69" t="s">
        <v>866</v>
      </c>
      <c r="C131" s="69">
        <v>17283753</v>
      </c>
      <c r="D131" s="69">
        <v>4</v>
      </c>
      <c r="E131" s="69">
        <v>5478753</v>
      </c>
      <c r="F131" s="69">
        <v>1</v>
      </c>
      <c r="G131" s="69">
        <v>5</v>
      </c>
      <c r="H131" s="69" t="s">
        <v>1027</v>
      </c>
      <c r="I131" s="69" t="s">
        <v>1031</v>
      </c>
      <c r="J131" s="70">
        <v>42370</v>
      </c>
      <c r="K131" s="69">
        <v>5176</v>
      </c>
      <c r="L131" s="69" t="s">
        <v>1182</v>
      </c>
      <c r="M131" s="69" t="s">
        <v>1106</v>
      </c>
      <c r="N131" s="69" t="s">
        <v>10</v>
      </c>
      <c r="O131" s="69" t="s">
        <v>507</v>
      </c>
      <c r="P131" s="69">
        <v>5</v>
      </c>
      <c r="Q131" s="69">
        <v>669</v>
      </c>
      <c r="R131" s="69" t="s">
        <v>85</v>
      </c>
      <c r="S131" s="69" t="s">
        <v>735</v>
      </c>
      <c r="T131" s="69" t="s">
        <v>727</v>
      </c>
      <c r="U131" s="69" t="s">
        <v>76</v>
      </c>
      <c r="V131" s="69" t="s">
        <v>726</v>
      </c>
    </row>
    <row r="132" spans="1:22" ht="12">
      <c r="A132" s="68" t="str">
        <f t="shared" si="2"/>
        <v>129677013</v>
      </c>
      <c r="B132" s="69" t="s">
        <v>787</v>
      </c>
      <c r="C132" s="69">
        <v>32163982</v>
      </c>
      <c r="D132" s="69">
        <v>0</v>
      </c>
      <c r="E132" s="69">
        <v>12967701</v>
      </c>
      <c r="F132" s="69">
        <v>3</v>
      </c>
      <c r="G132" s="69">
        <v>1</v>
      </c>
      <c r="H132" s="69" t="s">
        <v>1024</v>
      </c>
      <c r="I132" s="69" t="s">
        <v>1025</v>
      </c>
      <c r="J132" s="70">
        <v>42370</v>
      </c>
      <c r="K132" s="69">
        <v>91068</v>
      </c>
      <c r="L132" s="69" t="s">
        <v>2188</v>
      </c>
      <c r="M132" s="69" t="s">
        <v>2189</v>
      </c>
      <c r="N132" s="69" t="s">
        <v>68</v>
      </c>
      <c r="O132" s="69" t="s">
        <v>738</v>
      </c>
      <c r="P132" s="69">
        <v>1</v>
      </c>
      <c r="Q132" s="69">
        <v>144</v>
      </c>
      <c r="R132" s="69" t="s">
        <v>85</v>
      </c>
      <c r="S132" s="69" t="s">
        <v>736</v>
      </c>
      <c r="T132" s="69" t="s">
        <v>727</v>
      </c>
      <c r="U132" s="69" t="s">
        <v>76</v>
      </c>
      <c r="V132" s="69" t="s">
        <v>745</v>
      </c>
    </row>
    <row r="133" spans="1:22" ht="12">
      <c r="A133" s="68" t="str">
        <f t="shared" si="2"/>
        <v>124175921</v>
      </c>
      <c r="B133" s="69" t="s">
        <v>795</v>
      </c>
      <c r="C133" s="69">
        <v>25086499</v>
      </c>
      <c r="D133" s="69" t="s">
        <v>2193</v>
      </c>
      <c r="E133" s="69">
        <v>12417592</v>
      </c>
      <c r="F133" s="69">
        <v>1</v>
      </c>
      <c r="G133" s="69">
        <v>1</v>
      </c>
      <c r="H133" s="69" t="s">
        <v>1024</v>
      </c>
      <c r="I133" s="69" t="s">
        <v>1026</v>
      </c>
      <c r="J133" s="70">
        <v>42370</v>
      </c>
      <c r="K133" s="69">
        <v>91068</v>
      </c>
      <c r="L133" s="69" t="s">
        <v>2188</v>
      </c>
      <c r="M133" s="69" t="s">
        <v>2189</v>
      </c>
      <c r="N133" s="69" t="s">
        <v>68</v>
      </c>
      <c r="O133" s="69" t="s">
        <v>738</v>
      </c>
      <c r="P133" s="69">
        <v>1</v>
      </c>
      <c r="Q133" s="69">
        <v>144</v>
      </c>
      <c r="R133" s="69" t="s">
        <v>85</v>
      </c>
      <c r="S133" s="69" t="s">
        <v>736</v>
      </c>
      <c r="T133" s="69" t="s">
        <v>727</v>
      </c>
      <c r="U133" s="69" t="s">
        <v>76</v>
      </c>
      <c r="V133" s="69" t="s">
        <v>745</v>
      </c>
    </row>
    <row r="134" spans="1:22" ht="12">
      <c r="A134" s="68" t="str">
        <f t="shared" si="2"/>
        <v>86063773</v>
      </c>
      <c r="B134" s="69" t="s">
        <v>923</v>
      </c>
      <c r="C134" s="69">
        <v>10685508</v>
      </c>
      <c r="D134" s="69">
        <v>6</v>
      </c>
      <c r="E134" s="69">
        <v>8606377</v>
      </c>
      <c r="F134" s="69">
        <v>3</v>
      </c>
      <c r="G134" s="69">
        <v>1</v>
      </c>
      <c r="H134" s="69" t="s">
        <v>1024</v>
      </c>
      <c r="I134" s="69" t="s">
        <v>1025</v>
      </c>
      <c r="J134" s="70">
        <v>42370</v>
      </c>
      <c r="K134" s="69">
        <v>69321</v>
      </c>
      <c r="L134" s="69" t="s">
        <v>1988</v>
      </c>
      <c r="M134" s="69" t="s">
        <v>779</v>
      </c>
      <c r="N134" s="69" t="s">
        <v>523</v>
      </c>
      <c r="O134" s="69" t="s">
        <v>738</v>
      </c>
      <c r="P134" s="69">
        <v>1</v>
      </c>
      <c r="Q134" s="69">
        <v>145</v>
      </c>
      <c r="R134" s="69" t="s">
        <v>85</v>
      </c>
      <c r="S134" s="69" t="s">
        <v>736</v>
      </c>
      <c r="T134" s="69" t="s">
        <v>727</v>
      </c>
      <c r="U134" s="69" t="s">
        <v>76</v>
      </c>
      <c r="V134" s="69" t="s">
        <v>745</v>
      </c>
    </row>
    <row r="135" spans="1:22" ht="12">
      <c r="A135" s="68" t="str">
        <f t="shared" si="2"/>
        <v>70429541</v>
      </c>
      <c r="B135" s="69" t="s">
        <v>791</v>
      </c>
      <c r="C135" s="69">
        <v>13714021</v>
      </c>
      <c r="D135" s="69">
        <v>6</v>
      </c>
      <c r="E135" s="69">
        <v>7042954</v>
      </c>
      <c r="F135" s="69">
        <v>1</v>
      </c>
      <c r="G135" s="69">
        <v>1</v>
      </c>
      <c r="H135" s="69" t="s">
        <v>758</v>
      </c>
      <c r="I135" s="69" t="s">
        <v>753</v>
      </c>
      <c r="J135" s="70">
        <v>42370</v>
      </c>
      <c r="K135" s="69">
        <v>28038</v>
      </c>
      <c r="L135" s="69" t="s">
        <v>1576</v>
      </c>
      <c r="M135" s="69" t="s">
        <v>50</v>
      </c>
      <c r="N135" s="69" t="s">
        <v>14</v>
      </c>
      <c r="O135" s="69" t="s">
        <v>738</v>
      </c>
      <c r="P135" s="69">
        <v>1</v>
      </c>
      <c r="Q135" s="69">
        <v>145</v>
      </c>
      <c r="R135" s="69" t="s">
        <v>85</v>
      </c>
      <c r="S135" s="69" t="s">
        <v>736</v>
      </c>
      <c r="T135" s="69" t="s">
        <v>727</v>
      </c>
      <c r="U135" s="69" t="s">
        <v>76</v>
      </c>
      <c r="V135" s="69" t="s">
        <v>747</v>
      </c>
    </row>
    <row r="136" spans="1:22" ht="12">
      <c r="A136" s="68" t="str">
        <f t="shared" si="2"/>
        <v>130634552</v>
      </c>
      <c r="B136" s="69" t="s">
        <v>920</v>
      </c>
      <c r="C136" s="69">
        <v>27977786</v>
      </c>
      <c r="D136" s="69">
        <v>3</v>
      </c>
      <c r="E136" s="69">
        <v>13063455</v>
      </c>
      <c r="F136" s="69">
        <v>2</v>
      </c>
      <c r="G136" s="69">
        <v>1</v>
      </c>
      <c r="H136" s="69" t="s">
        <v>1027</v>
      </c>
      <c r="I136" s="69" t="s">
        <v>1028</v>
      </c>
      <c r="J136" s="70">
        <v>42370</v>
      </c>
      <c r="K136" s="69">
        <v>61029</v>
      </c>
      <c r="L136" s="69" t="s">
        <v>1930</v>
      </c>
      <c r="M136" s="69" t="s">
        <v>422</v>
      </c>
      <c r="N136" s="69" t="s">
        <v>10</v>
      </c>
      <c r="O136" s="69" t="s">
        <v>738</v>
      </c>
      <c r="P136" s="69">
        <v>1</v>
      </c>
      <c r="Q136" s="69">
        <v>145</v>
      </c>
      <c r="R136" s="69" t="s">
        <v>755</v>
      </c>
      <c r="S136" s="69" t="s">
        <v>736</v>
      </c>
      <c r="T136" s="69" t="s">
        <v>727</v>
      </c>
      <c r="U136" s="69" t="s">
        <v>76</v>
      </c>
      <c r="V136" s="69" t="s">
        <v>745</v>
      </c>
    </row>
    <row r="137" spans="1:22" ht="12">
      <c r="A137" s="68" t="str">
        <f t="shared" si="2"/>
        <v>113837681</v>
      </c>
      <c r="B137" s="69" t="s">
        <v>921</v>
      </c>
      <c r="C137" s="69">
        <v>24591383</v>
      </c>
      <c r="D137" s="69"/>
      <c r="E137" s="69">
        <v>11383768</v>
      </c>
      <c r="F137" s="69">
        <v>1</v>
      </c>
      <c r="G137" s="69">
        <v>1</v>
      </c>
      <c r="H137" s="69" t="s">
        <v>1027</v>
      </c>
      <c r="I137" s="69" t="s">
        <v>1028</v>
      </c>
      <c r="J137" s="70">
        <v>43101</v>
      </c>
      <c r="K137" s="69">
        <v>61029</v>
      </c>
      <c r="L137" s="69" t="s">
        <v>1930</v>
      </c>
      <c r="M137" s="69" t="s">
        <v>422</v>
      </c>
      <c r="N137" s="69" t="s">
        <v>10</v>
      </c>
      <c r="O137" s="69" t="s">
        <v>738</v>
      </c>
      <c r="P137" s="69">
        <v>1</v>
      </c>
      <c r="Q137" s="69">
        <v>145</v>
      </c>
      <c r="R137" s="69" t="s">
        <v>85</v>
      </c>
      <c r="S137" s="69" t="s">
        <v>736</v>
      </c>
      <c r="T137" s="69" t="s">
        <v>727</v>
      </c>
      <c r="U137" s="69" t="s">
        <v>76</v>
      </c>
      <c r="V137" s="69" t="s">
        <v>745</v>
      </c>
    </row>
    <row r="138" spans="1:22" ht="12">
      <c r="A138" s="68" t="str">
        <f t="shared" si="2"/>
        <v>119376222</v>
      </c>
      <c r="B138" s="69" t="s">
        <v>922</v>
      </c>
      <c r="C138" s="69">
        <v>28995454</v>
      </c>
      <c r="D138" s="69" t="s">
        <v>2193</v>
      </c>
      <c r="E138" s="69">
        <v>11937622</v>
      </c>
      <c r="F138" s="69">
        <v>2</v>
      </c>
      <c r="G138" s="69">
        <v>1</v>
      </c>
      <c r="H138" s="69" t="s">
        <v>1027</v>
      </c>
      <c r="I138" s="69" t="s">
        <v>1031</v>
      </c>
      <c r="J138" s="70">
        <v>42370</v>
      </c>
      <c r="K138" s="69">
        <v>61029</v>
      </c>
      <c r="L138" s="69" t="s">
        <v>1930</v>
      </c>
      <c r="M138" s="69" t="s">
        <v>422</v>
      </c>
      <c r="N138" s="69" t="s">
        <v>10</v>
      </c>
      <c r="O138" s="69" t="s">
        <v>738</v>
      </c>
      <c r="P138" s="69">
        <v>1</v>
      </c>
      <c r="Q138" s="69">
        <v>145</v>
      </c>
      <c r="R138" s="69" t="s">
        <v>85</v>
      </c>
      <c r="S138" s="69" t="s">
        <v>736</v>
      </c>
      <c r="T138" s="69" t="s">
        <v>727</v>
      </c>
      <c r="U138" s="69" t="s">
        <v>76</v>
      </c>
      <c r="V138" s="69" t="s">
        <v>745</v>
      </c>
    </row>
    <row r="139" spans="1:22" ht="12">
      <c r="A139" s="68" t="str">
        <f t="shared" si="2"/>
        <v>90246704</v>
      </c>
      <c r="B139" s="69" t="s">
        <v>793</v>
      </c>
      <c r="C139" s="69">
        <v>22337907</v>
      </c>
      <c r="D139" s="69">
        <v>4</v>
      </c>
      <c r="E139" s="69">
        <v>9024670</v>
      </c>
      <c r="F139" s="69">
        <v>4</v>
      </c>
      <c r="G139" s="69">
        <v>1</v>
      </c>
      <c r="H139" s="69" t="s">
        <v>1027</v>
      </c>
      <c r="I139" s="69" t="s">
        <v>1028</v>
      </c>
      <c r="J139" s="70">
        <v>42370</v>
      </c>
      <c r="K139" s="69">
        <v>4655</v>
      </c>
      <c r="L139" s="69" t="s">
        <v>1134</v>
      </c>
      <c r="M139" s="69" t="s">
        <v>1135</v>
      </c>
      <c r="N139" s="69" t="s">
        <v>12</v>
      </c>
      <c r="O139" s="69" t="s">
        <v>738</v>
      </c>
      <c r="P139" s="69">
        <v>1</v>
      </c>
      <c r="Q139" s="69">
        <v>145</v>
      </c>
      <c r="R139" s="69" t="s">
        <v>755</v>
      </c>
      <c r="S139" s="69" t="s">
        <v>736</v>
      </c>
      <c r="T139" s="69" t="s">
        <v>727</v>
      </c>
      <c r="U139" s="69" t="s">
        <v>76</v>
      </c>
      <c r="V139" s="69" t="s">
        <v>754</v>
      </c>
    </row>
    <row r="140" spans="1:22" ht="12">
      <c r="A140" s="68" t="str">
        <f t="shared" si="2"/>
        <v>93705842</v>
      </c>
      <c r="B140" s="69" t="s">
        <v>924</v>
      </c>
      <c r="C140" s="69">
        <v>14139335</v>
      </c>
      <c r="D140" s="69" t="s">
        <v>2193</v>
      </c>
      <c r="E140" s="69">
        <v>9370584</v>
      </c>
      <c r="F140" s="69">
        <v>2</v>
      </c>
      <c r="G140" s="69">
        <v>1</v>
      </c>
      <c r="H140" s="69" t="s">
        <v>1024</v>
      </c>
      <c r="I140" s="69" t="s">
        <v>1025</v>
      </c>
      <c r="J140" s="70">
        <v>43101</v>
      </c>
      <c r="K140" s="69">
        <v>30848</v>
      </c>
      <c r="L140" s="69" t="s">
        <v>1582</v>
      </c>
      <c r="M140" s="69" t="s">
        <v>66</v>
      </c>
      <c r="N140" s="69" t="s">
        <v>11</v>
      </c>
      <c r="O140" s="69" t="s">
        <v>738</v>
      </c>
      <c r="P140" s="69">
        <v>1</v>
      </c>
      <c r="Q140" s="69">
        <v>143</v>
      </c>
      <c r="R140" s="69" t="s">
        <v>755</v>
      </c>
      <c r="S140" s="69" t="s">
        <v>735</v>
      </c>
      <c r="T140" s="69" t="s">
        <v>663</v>
      </c>
      <c r="U140" s="69" t="s">
        <v>76</v>
      </c>
      <c r="V140" s="69" t="s">
        <v>726</v>
      </c>
    </row>
    <row r="141" spans="1:22" ht="12">
      <c r="A141" s="68" t="str">
        <f t="shared" si="2"/>
        <v>92447241</v>
      </c>
      <c r="B141" s="69" t="s">
        <v>925</v>
      </c>
      <c r="C141" s="69">
        <v>24273191</v>
      </c>
      <c r="D141" s="69">
        <v>0</v>
      </c>
      <c r="E141" s="69">
        <v>9244724</v>
      </c>
      <c r="F141" s="69">
        <v>1</v>
      </c>
      <c r="G141" s="69">
        <v>1</v>
      </c>
      <c r="H141" s="69" t="s">
        <v>1027</v>
      </c>
      <c r="I141" s="69" t="s">
        <v>1028</v>
      </c>
      <c r="J141" s="70">
        <v>42370</v>
      </c>
      <c r="K141" s="69">
        <v>30867</v>
      </c>
      <c r="L141" s="69" t="s">
        <v>1600</v>
      </c>
      <c r="M141" s="69" t="s">
        <v>66</v>
      </c>
      <c r="N141" s="69" t="s">
        <v>11</v>
      </c>
      <c r="O141" s="69" t="s">
        <v>738</v>
      </c>
      <c r="P141" s="69">
        <v>1</v>
      </c>
      <c r="Q141" s="69">
        <v>143</v>
      </c>
      <c r="R141" s="69" t="s">
        <v>85</v>
      </c>
      <c r="S141" s="69" t="s">
        <v>735</v>
      </c>
      <c r="T141" s="69" t="s">
        <v>727</v>
      </c>
      <c r="U141" s="69" t="s">
        <v>76</v>
      </c>
      <c r="V141" s="69" t="s">
        <v>726</v>
      </c>
    </row>
    <row r="142" spans="1:22" ht="12">
      <c r="A142" s="68" t="str">
        <f t="shared" si="2"/>
        <v>54909001</v>
      </c>
      <c r="B142" s="69" t="s">
        <v>926</v>
      </c>
      <c r="C142" s="69">
        <v>19388173</v>
      </c>
      <c r="D142" s="69">
        <v>1</v>
      </c>
      <c r="E142" s="69">
        <v>5490900</v>
      </c>
      <c r="F142" s="69">
        <v>1</v>
      </c>
      <c r="G142" s="69">
        <v>1</v>
      </c>
      <c r="H142" s="69" t="s">
        <v>758</v>
      </c>
      <c r="I142" s="69" t="s">
        <v>753</v>
      </c>
      <c r="J142" s="70">
        <v>42370</v>
      </c>
      <c r="K142" s="69">
        <v>30863</v>
      </c>
      <c r="L142" s="69" t="s">
        <v>1597</v>
      </c>
      <c r="M142" s="69" t="s">
        <v>66</v>
      </c>
      <c r="N142" s="69" t="s">
        <v>11</v>
      </c>
      <c r="O142" s="69" t="s">
        <v>738</v>
      </c>
      <c r="P142" s="69">
        <v>1</v>
      </c>
      <c r="Q142" s="69">
        <v>143</v>
      </c>
      <c r="R142" s="69" t="s">
        <v>755</v>
      </c>
      <c r="S142" s="69" t="s">
        <v>735</v>
      </c>
      <c r="T142" s="69" t="s">
        <v>727</v>
      </c>
      <c r="U142" s="69" t="s">
        <v>76</v>
      </c>
      <c r="V142" s="69" t="s">
        <v>726</v>
      </c>
    </row>
    <row r="143" spans="1:22" ht="12">
      <c r="A143" s="68" t="str">
        <f t="shared" si="2"/>
        <v>113263722</v>
      </c>
      <c r="B143" s="69" t="s">
        <v>927</v>
      </c>
      <c r="C143" s="69">
        <v>25770877</v>
      </c>
      <c r="D143" s="69"/>
      <c r="E143" s="69">
        <v>11326372</v>
      </c>
      <c r="F143" s="69">
        <v>2</v>
      </c>
      <c r="G143" s="69">
        <v>1</v>
      </c>
      <c r="H143" s="69" t="s">
        <v>1027</v>
      </c>
      <c r="I143" s="69" t="s">
        <v>1031</v>
      </c>
      <c r="J143" s="70">
        <v>42370</v>
      </c>
      <c r="K143" s="69">
        <v>30844</v>
      </c>
      <c r="L143" s="69" t="s">
        <v>1578</v>
      </c>
      <c r="M143" s="69" t="s">
        <v>66</v>
      </c>
      <c r="N143" s="69" t="s">
        <v>11</v>
      </c>
      <c r="O143" s="69" t="s">
        <v>738</v>
      </c>
      <c r="P143" s="69">
        <v>1</v>
      </c>
      <c r="Q143" s="69">
        <v>143</v>
      </c>
      <c r="R143" s="69" t="s">
        <v>755</v>
      </c>
      <c r="S143" s="69" t="s">
        <v>736</v>
      </c>
      <c r="T143" s="69" t="s">
        <v>727</v>
      </c>
      <c r="U143" s="69" t="s">
        <v>76</v>
      </c>
      <c r="V143" s="69" t="s">
        <v>745</v>
      </c>
    </row>
    <row r="144" spans="1:22" ht="12">
      <c r="A144" s="68" t="str">
        <f t="shared" si="2"/>
        <v>81662981</v>
      </c>
      <c r="B144" s="69" t="s">
        <v>928</v>
      </c>
      <c r="C144" s="69">
        <v>19498814</v>
      </c>
      <c r="D144" s="69"/>
      <c r="E144" s="69">
        <v>8166298</v>
      </c>
      <c r="F144" s="69">
        <v>1</v>
      </c>
      <c r="G144" s="69">
        <v>1</v>
      </c>
      <c r="H144" s="69" t="s">
        <v>1029</v>
      </c>
      <c r="I144" s="69" t="s">
        <v>1034</v>
      </c>
      <c r="J144" s="70">
        <v>42370</v>
      </c>
      <c r="K144" s="69">
        <v>30862</v>
      </c>
      <c r="L144" s="69" t="s">
        <v>1596</v>
      </c>
      <c r="M144" s="69" t="s">
        <v>66</v>
      </c>
      <c r="N144" s="69" t="s">
        <v>11</v>
      </c>
      <c r="O144" s="69" t="s">
        <v>738</v>
      </c>
      <c r="P144" s="69">
        <v>1</v>
      </c>
      <c r="Q144" s="69">
        <v>143</v>
      </c>
      <c r="R144" s="69" t="s">
        <v>85</v>
      </c>
      <c r="S144" s="69" t="s">
        <v>736</v>
      </c>
      <c r="T144" s="69" t="s">
        <v>663</v>
      </c>
      <c r="U144" s="69" t="s">
        <v>76</v>
      </c>
      <c r="V144" s="69" t="s">
        <v>745</v>
      </c>
    </row>
    <row r="145" spans="1:22" ht="12">
      <c r="A145" s="68" t="str">
        <f t="shared" si="2"/>
        <v>100942092</v>
      </c>
      <c r="B145" s="69" t="s">
        <v>929</v>
      </c>
      <c r="C145" s="69">
        <v>24589212</v>
      </c>
      <c r="D145" s="69">
        <v>6</v>
      </c>
      <c r="E145" s="69">
        <v>10094209</v>
      </c>
      <c r="F145" s="69">
        <v>2</v>
      </c>
      <c r="G145" s="69">
        <v>1</v>
      </c>
      <c r="H145" s="69" t="s">
        <v>1029</v>
      </c>
      <c r="I145" s="69" t="s">
        <v>1030</v>
      </c>
      <c r="J145" s="70">
        <v>42370</v>
      </c>
      <c r="K145" s="69">
        <v>30865</v>
      </c>
      <c r="L145" s="69" t="s">
        <v>1598</v>
      </c>
      <c r="M145" s="69" t="s">
        <v>66</v>
      </c>
      <c r="N145" s="69" t="s">
        <v>11</v>
      </c>
      <c r="O145" s="69" t="s">
        <v>738</v>
      </c>
      <c r="P145" s="69">
        <v>1</v>
      </c>
      <c r="Q145" s="69">
        <v>143</v>
      </c>
      <c r="R145" s="69" t="s">
        <v>85</v>
      </c>
      <c r="S145" s="69" t="s">
        <v>736</v>
      </c>
      <c r="T145" s="69" t="s">
        <v>727</v>
      </c>
      <c r="U145" s="69" t="s">
        <v>76</v>
      </c>
      <c r="V145" s="69" t="s">
        <v>745</v>
      </c>
    </row>
    <row r="146" spans="1:22" ht="12">
      <c r="A146" s="68" t="str">
        <f t="shared" si="2"/>
        <v>48774102</v>
      </c>
      <c r="B146" s="69" t="s">
        <v>930</v>
      </c>
      <c r="C146" s="69">
        <v>18782056</v>
      </c>
      <c r="D146" s="69">
        <v>9</v>
      </c>
      <c r="E146" s="69">
        <v>4877410</v>
      </c>
      <c r="F146" s="69">
        <v>2</v>
      </c>
      <c r="G146" s="69">
        <v>1</v>
      </c>
      <c r="H146" s="69" t="s">
        <v>1024</v>
      </c>
      <c r="I146" s="69" t="s">
        <v>1025</v>
      </c>
      <c r="J146" s="70">
        <v>42370</v>
      </c>
      <c r="K146" s="69">
        <v>30868</v>
      </c>
      <c r="L146" s="69" t="s">
        <v>1601</v>
      </c>
      <c r="M146" s="69" t="s">
        <v>66</v>
      </c>
      <c r="N146" s="69" t="s">
        <v>11</v>
      </c>
      <c r="O146" s="69" t="s">
        <v>738</v>
      </c>
      <c r="P146" s="69">
        <v>1</v>
      </c>
      <c r="Q146" s="69">
        <v>143</v>
      </c>
      <c r="R146" s="69" t="s">
        <v>755</v>
      </c>
      <c r="S146" s="69" t="s">
        <v>735</v>
      </c>
      <c r="T146" s="69" t="s">
        <v>727</v>
      </c>
      <c r="U146" s="69" t="s">
        <v>76</v>
      </c>
      <c r="V146" s="69" t="s">
        <v>726</v>
      </c>
    </row>
    <row r="147" spans="1:22" ht="12">
      <c r="A147" s="68" t="str">
        <f t="shared" si="2"/>
        <v>69527321</v>
      </c>
      <c r="B147" s="69" t="s">
        <v>931</v>
      </c>
      <c r="C147" s="69">
        <v>17522262</v>
      </c>
      <c r="D147" s="69"/>
      <c r="E147" s="69">
        <v>6952732</v>
      </c>
      <c r="F147" s="69">
        <v>1</v>
      </c>
      <c r="G147" s="69">
        <v>1</v>
      </c>
      <c r="H147" s="69" t="s">
        <v>1029</v>
      </c>
      <c r="I147" s="69" t="s">
        <v>1034</v>
      </c>
      <c r="J147" s="70">
        <v>42370</v>
      </c>
      <c r="K147" s="69">
        <v>30855</v>
      </c>
      <c r="L147" s="69" t="s">
        <v>1589</v>
      </c>
      <c r="M147" s="69" t="s">
        <v>66</v>
      </c>
      <c r="N147" s="69" t="s">
        <v>11</v>
      </c>
      <c r="O147" s="69" t="s">
        <v>738</v>
      </c>
      <c r="P147" s="69">
        <v>1</v>
      </c>
      <c r="Q147" s="69">
        <v>143</v>
      </c>
      <c r="R147" s="69" t="s">
        <v>85</v>
      </c>
      <c r="S147" s="69" t="s">
        <v>736</v>
      </c>
      <c r="T147" s="69" t="s">
        <v>663</v>
      </c>
      <c r="U147" s="69" t="s">
        <v>76</v>
      </c>
      <c r="V147" s="69" t="s">
        <v>747</v>
      </c>
    </row>
    <row r="148" spans="1:22" ht="12">
      <c r="A148" s="68" t="str">
        <f t="shared" si="2"/>
        <v>152612201</v>
      </c>
      <c r="B148" s="69" t="s">
        <v>932</v>
      </c>
      <c r="C148" s="69">
        <v>18458115</v>
      </c>
      <c r="D148" s="69">
        <v>1</v>
      </c>
      <c r="E148" s="69">
        <v>15261220</v>
      </c>
      <c r="F148" s="69">
        <v>1</v>
      </c>
      <c r="G148" s="69">
        <v>1</v>
      </c>
      <c r="H148" s="69" t="s">
        <v>1024</v>
      </c>
      <c r="I148" s="69" t="s">
        <v>1025</v>
      </c>
      <c r="J148" s="70">
        <v>43101</v>
      </c>
      <c r="K148" s="69">
        <v>30862</v>
      </c>
      <c r="L148" s="69" t="s">
        <v>1596</v>
      </c>
      <c r="M148" s="69" t="s">
        <v>66</v>
      </c>
      <c r="N148" s="69" t="s">
        <v>11</v>
      </c>
      <c r="O148" s="69" t="s">
        <v>738</v>
      </c>
      <c r="P148" s="69">
        <v>1</v>
      </c>
      <c r="Q148" s="69">
        <v>143</v>
      </c>
      <c r="R148" s="69" t="s">
        <v>85</v>
      </c>
      <c r="S148" s="69" t="s">
        <v>735</v>
      </c>
      <c r="T148" s="69" t="s">
        <v>663</v>
      </c>
      <c r="U148" s="69" t="s">
        <v>76</v>
      </c>
      <c r="V148" s="69" t="s">
        <v>726</v>
      </c>
    </row>
    <row r="149" spans="1:22" ht="12">
      <c r="A149" s="68" t="str">
        <f t="shared" si="2"/>
        <v>82669552</v>
      </c>
      <c r="B149" s="69" t="s">
        <v>933</v>
      </c>
      <c r="C149" s="69">
        <v>20581797</v>
      </c>
      <c r="D149" s="69" t="s">
        <v>2193</v>
      </c>
      <c r="E149" s="69">
        <v>8266955</v>
      </c>
      <c r="F149" s="69">
        <v>2</v>
      </c>
      <c r="G149" s="69">
        <v>1</v>
      </c>
      <c r="H149" s="69" t="s">
        <v>1027</v>
      </c>
      <c r="I149" s="69" t="s">
        <v>1028</v>
      </c>
      <c r="J149" s="70">
        <v>42370</v>
      </c>
      <c r="K149" s="69">
        <v>30867</v>
      </c>
      <c r="L149" s="69" t="s">
        <v>1600</v>
      </c>
      <c r="M149" s="69" t="s">
        <v>66</v>
      </c>
      <c r="N149" s="69" t="s">
        <v>11</v>
      </c>
      <c r="O149" s="69" t="s">
        <v>738</v>
      </c>
      <c r="P149" s="69">
        <v>1</v>
      </c>
      <c r="Q149" s="69">
        <v>143</v>
      </c>
      <c r="R149" s="69" t="s">
        <v>85</v>
      </c>
      <c r="S149" s="69" t="s">
        <v>736</v>
      </c>
      <c r="T149" s="69" t="s">
        <v>727</v>
      </c>
      <c r="U149" s="69" t="s">
        <v>76</v>
      </c>
      <c r="V149" s="69" t="s">
        <v>745</v>
      </c>
    </row>
    <row r="150" spans="1:22" ht="12">
      <c r="A150" s="68" t="str">
        <f t="shared" si="2"/>
        <v>152632161</v>
      </c>
      <c r="B150" s="69" t="s">
        <v>934</v>
      </c>
      <c r="C150" s="69">
        <v>29925300</v>
      </c>
      <c r="D150" s="69">
        <v>4</v>
      </c>
      <c r="E150" s="69">
        <v>15263216</v>
      </c>
      <c r="F150" s="69">
        <v>1</v>
      </c>
      <c r="G150" s="69">
        <v>1</v>
      </c>
      <c r="H150" s="69" t="s">
        <v>1024</v>
      </c>
      <c r="I150" s="69" t="s">
        <v>1026</v>
      </c>
      <c r="J150" s="70">
        <v>43101</v>
      </c>
      <c r="K150" s="69">
        <v>30860</v>
      </c>
      <c r="L150" s="69" t="s">
        <v>1594</v>
      </c>
      <c r="M150" s="69" t="s">
        <v>66</v>
      </c>
      <c r="N150" s="69" t="s">
        <v>11</v>
      </c>
      <c r="O150" s="69" t="s">
        <v>738</v>
      </c>
      <c r="P150" s="69">
        <v>1</v>
      </c>
      <c r="Q150" s="69">
        <v>143</v>
      </c>
      <c r="R150" s="69" t="s">
        <v>85</v>
      </c>
      <c r="S150" s="69" t="s">
        <v>735</v>
      </c>
      <c r="T150" s="69" t="s">
        <v>663</v>
      </c>
      <c r="U150" s="69" t="s">
        <v>76</v>
      </c>
      <c r="V150" s="69" t="s">
        <v>726</v>
      </c>
    </row>
    <row r="151" spans="1:22" ht="12">
      <c r="A151" s="68" t="str">
        <f t="shared" si="2"/>
        <v>72438441</v>
      </c>
      <c r="B151" s="69" t="s">
        <v>935</v>
      </c>
      <c r="C151" s="69">
        <v>16880641</v>
      </c>
      <c r="D151" s="69">
        <v>1</v>
      </c>
      <c r="E151" s="69">
        <v>7243844</v>
      </c>
      <c r="F151" s="69">
        <v>1</v>
      </c>
      <c r="G151" s="69">
        <v>5</v>
      </c>
      <c r="H151" s="69" t="s">
        <v>1029</v>
      </c>
      <c r="I151" s="69" t="s">
        <v>1034</v>
      </c>
      <c r="J151" s="70">
        <v>42370</v>
      </c>
      <c r="K151" s="69">
        <v>6335</v>
      </c>
      <c r="L151" s="69" t="s">
        <v>1527</v>
      </c>
      <c r="M151" s="69" t="s">
        <v>13</v>
      </c>
      <c r="N151" s="69" t="s">
        <v>523</v>
      </c>
      <c r="O151" s="69" t="s">
        <v>227</v>
      </c>
      <c r="P151" s="69">
        <v>5</v>
      </c>
      <c r="Q151" s="69">
        <v>387</v>
      </c>
      <c r="R151" s="69" t="s">
        <v>85</v>
      </c>
      <c r="S151" s="69" t="s">
        <v>736</v>
      </c>
      <c r="T151" s="69" t="s">
        <v>727</v>
      </c>
      <c r="U151" s="69" t="s">
        <v>76</v>
      </c>
      <c r="V151" s="69" t="s">
        <v>747</v>
      </c>
    </row>
    <row r="152" spans="1:22" ht="12">
      <c r="A152" s="68" t="str">
        <f t="shared" si="2"/>
        <v>88576842</v>
      </c>
      <c r="B152" s="69" t="s">
        <v>936</v>
      </c>
      <c r="C152" s="69">
        <v>14932304</v>
      </c>
      <c r="D152" s="69">
        <v>9</v>
      </c>
      <c r="E152" s="69">
        <v>8857684</v>
      </c>
      <c r="F152" s="69">
        <v>2</v>
      </c>
      <c r="G152" s="69">
        <v>5</v>
      </c>
      <c r="H152" s="69" t="s">
        <v>1029</v>
      </c>
      <c r="I152" s="69" t="s">
        <v>1034</v>
      </c>
      <c r="J152" s="70">
        <v>42370</v>
      </c>
      <c r="K152" s="69">
        <v>6335</v>
      </c>
      <c r="L152" s="69" t="s">
        <v>1527</v>
      </c>
      <c r="M152" s="69" t="s">
        <v>13</v>
      </c>
      <c r="N152" s="69" t="s">
        <v>523</v>
      </c>
      <c r="O152" s="69" t="s">
        <v>227</v>
      </c>
      <c r="P152" s="69">
        <v>5</v>
      </c>
      <c r="Q152" s="69">
        <v>387</v>
      </c>
      <c r="R152" s="69" t="s">
        <v>755</v>
      </c>
      <c r="S152" s="69" t="s">
        <v>736</v>
      </c>
      <c r="T152" s="69" t="s">
        <v>727</v>
      </c>
      <c r="U152" s="69" t="s">
        <v>76</v>
      </c>
      <c r="V152" s="69" t="s">
        <v>745</v>
      </c>
    </row>
    <row r="153" spans="1:22" ht="12">
      <c r="A153" s="68" t="str">
        <f t="shared" si="2"/>
        <v>124041232</v>
      </c>
      <c r="B153" s="69" t="s">
        <v>937</v>
      </c>
      <c r="C153" s="69">
        <v>28080064</v>
      </c>
      <c r="D153" s="69">
        <v>2</v>
      </c>
      <c r="E153" s="69">
        <v>12404123</v>
      </c>
      <c r="F153" s="69">
        <v>2</v>
      </c>
      <c r="G153" s="69">
        <v>3</v>
      </c>
      <c r="H153" s="69" t="s">
        <v>1027</v>
      </c>
      <c r="I153" s="69" t="s">
        <v>1028</v>
      </c>
      <c r="J153" s="70">
        <v>42370</v>
      </c>
      <c r="K153" s="69">
        <v>6139</v>
      </c>
      <c r="L153" s="69" t="s">
        <v>1525</v>
      </c>
      <c r="M153" s="69" t="s">
        <v>1525</v>
      </c>
      <c r="N153" s="69" t="s">
        <v>523</v>
      </c>
      <c r="O153" s="69" t="s">
        <v>423</v>
      </c>
      <c r="P153" s="69">
        <v>3</v>
      </c>
      <c r="Q153" s="69">
        <v>633</v>
      </c>
      <c r="R153" s="69" t="s">
        <v>85</v>
      </c>
      <c r="S153" s="69" t="s">
        <v>736</v>
      </c>
      <c r="T153" s="69" t="s">
        <v>727</v>
      </c>
      <c r="U153" s="69" t="s">
        <v>76</v>
      </c>
      <c r="V153" s="69" t="s">
        <v>745</v>
      </c>
    </row>
    <row r="154" spans="1:22" ht="12">
      <c r="A154" s="68" t="str">
        <f t="shared" si="2"/>
        <v>123941912</v>
      </c>
      <c r="B154" s="69" t="s">
        <v>938</v>
      </c>
      <c r="C154" s="69">
        <v>12544172</v>
      </c>
      <c r="D154" s="69"/>
      <c r="E154" s="69">
        <v>12394191</v>
      </c>
      <c r="F154" s="69">
        <v>2</v>
      </c>
      <c r="G154" s="69">
        <v>3</v>
      </c>
      <c r="H154" s="69" t="s">
        <v>758</v>
      </c>
      <c r="I154" s="69" t="s">
        <v>753</v>
      </c>
      <c r="J154" s="70">
        <v>42370</v>
      </c>
      <c r="K154" s="69">
        <v>6139</v>
      </c>
      <c r="L154" s="69" t="s">
        <v>1525</v>
      </c>
      <c r="M154" s="69" t="s">
        <v>1525</v>
      </c>
      <c r="N154" s="69" t="s">
        <v>523</v>
      </c>
      <c r="O154" s="69" t="s">
        <v>423</v>
      </c>
      <c r="P154" s="69">
        <v>3</v>
      </c>
      <c r="Q154" s="69">
        <v>633</v>
      </c>
      <c r="R154" s="69" t="s">
        <v>85</v>
      </c>
      <c r="S154" s="69" t="s">
        <v>735</v>
      </c>
      <c r="T154" s="69" t="s">
        <v>727</v>
      </c>
      <c r="U154" s="69" t="s">
        <v>76</v>
      </c>
      <c r="V154" s="69" t="s">
        <v>726</v>
      </c>
    </row>
    <row r="155" spans="1:22" ht="12">
      <c r="A155" s="68" t="str">
        <f t="shared" si="2"/>
        <v>53413832</v>
      </c>
      <c r="B155" s="69" t="s">
        <v>939</v>
      </c>
      <c r="C155" s="69">
        <v>18809690</v>
      </c>
      <c r="D155" s="69">
        <v>5</v>
      </c>
      <c r="E155" s="69">
        <v>5341383</v>
      </c>
      <c r="F155" s="69">
        <v>2</v>
      </c>
      <c r="G155" s="69">
        <v>3</v>
      </c>
      <c r="H155" s="69" t="s">
        <v>1024</v>
      </c>
      <c r="I155" s="69" t="s">
        <v>1026</v>
      </c>
      <c r="J155" s="70">
        <v>42370</v>
      </c>
      <c r="K155" s="69">
        <v>6139</v>
      </c>
      <c r="L155" s="69" t="s">
        <v>1525</v>
      </c>
      <c r="M155" s="69" t="s">
        <v>1525</v>
      </c>
      <c r="N155" s="69" t="s">
        <v>523</v>
      </c>
      <c r="O155" s="69" t="s">
        <v>423</v>
      </c>
      <c r="P155" s="69">
        <v>3</v>
      </c>
      <c r="Q155" s="69">
        <v>633</v>
      </c>
      <c r="R155" s="69" t="s">
        <v>755</v>
      </c>
      <c r="S155" s="69" t="s">
        <v>735</v>
      </c>
      <c r="T155" s="69" t="s">
        <v>727</v>
      </c>
      <c r="U155" s="69" t="s">
        <v>76</v>
      </c>
      <c r="V155" s="69" t="s">
        <v>726</v>
      </c>
    </row>
    <row r="156" spans="1:22" ht="12">
      <c r="A156" s="68" t="str">
        <f t="shared" si="2"/>
        <v>114092901</v>
      </c>
      <c r="B156" s="69" t="s">
        <v>940</v>
      </c>
      <c r="C156" s="69">
        <v>9995824</v>
      </c>
      <c r="D156" s="69">
        <v>7</v>
      </c>
      <c r="E156" s="69">
        <v>11409290</v>
      </c>
      <c r="F156" s="69">
        <v>1</v>
      </c>
      <c r="G156" s="69">
        <v>3</v>
      </c>
      <c r="H156" s="69" t="s">
        <v>1027</v>
      </c>
      <c r="I156" s="69" t="s">
        <v>1031</v>
      </c>
      <c r="J156" s="70">
        <v>42370</v>
      </c>
      <c r="K156" s="69">
        <v>6139</v>
      </c>
      <c r="L156" s="69" t="s">
        <v>1525</v>
      </c>
      <c r="M156" s="69" t="s">
        <v>1525</v>
      </c>
      <c r="N156" s="69" t="s">
        <v>523</v>
      </c>
      <c r="O156" s="69" t="s">
        <v>423</v>
      </c>
      <c r="P156" s="69">
        <v>3</v>
      </c>
      <c r="Q156" s="69">
        <v>633</v>
      </c>
      <c r="R156" s="69" t="s">
        <v>85</v>
      </c>
      <c r="S156" s="69" t="s">
        <v>736</v>
      </c>
      <c r="T156" s="69" t="s">
        <v>727</v>
      </c>
      <c r="U156" s="69" t="s">
        <v>76</v>
      </c>
      <c r="V156" s="69" t="s">
        <v>745</v>
      </c>
    </row>
    <row r="157" spans="1:22" ht="12">
      <c r="A157" s="68" t="str">
        <f t="shared" si="2"/>
        <v>89973542</v>
      </c>
      <c r="B157" s="69" t="s">
        <v>941</v>
      </c>
      <c r="C157" s="69">
        <v>22918235</v>
      </c>
      <c r="D157" s="69"/>
      <c r="E157" s="69">
        <v>8997354</v>
      </c>
      <c r="F157" s="69">
        <v>2</v>
      </c>
      <c r="G157" s="69">
        <v>3</v>
      </c>
      <c r="H157" s="69" t="s">
        <v>1029</v>
      </c>
      <c r="I157" s="69" t="s">
        <v>1030</v>
      </c>
      <c r="J157" s="70">
        <v>42370</v>
      </c>
      <c r="K157" s="69">
        <v>6139</v>
      </c>
      <c r="L157" s="69" t="s">
        <v>1525</v>
      </c>
      <c r="M157" s="69" t="s">
        <v>1525</v>
      </c>
      <c r="N157" s="69" t="s">
        <v>523</v>
      </c>
      <c r="O157" s="69" t="s">
        <v>423</v>
      </c>
      <c r="P157" s="69">
        <v>3</v>
      </c>
      <c r="Q157" s="69">
        <v>633</v>
      </c>
      <c r="R157" s="69" t="s">
        <v>85</v>
      </c>
      <c r="S157" s="69" t="s">
        <v>735</v>
      </c>
      <c r="T157" s="69" t="s">
        <v>727</v>
      </c>
      <c r="U157" s="69" t="s">
        <v>76</v>
      </c>
      <c r="V157" s="69" t="s">
        <v>726</v>
      </c>
    </row>
    <row r="158" spans="1:22" ht="12">
      <c r="A158" s="68" t="str">
        <f t="shared" si="2"/>
        <v>115833701</v>
      </c>
      <c r="B158" s="69" t="s">
        <v>942</v>
      </c>
      <c r="C158" s="69">
        <v>23392424</v>
      </c>
      <c r="D158" s="69">
        <v>3</v>
      </c>
      <c r="E158" s="69">
        <v>11583370</v>
      </c>
      <c r="F158" s="69">
        <v>1</v>
      </c>
      <c r="G158" s="69">
        <v>11</v>
      </c>
      <c r="H158" s="69" t="s">
        <v>1029</v>
      </c>
      <c r="I158" s="69" t="s">
        <v>1030</v>
      </c>
      <c r="J158" s="70">
        <v>42370</v>
      </c>
      <c r="K158" s="69">
        <v>3810</v>
      </c>
      <c r="L158" s="69" t="s">
        <v>1107</v>
      </c>
      <c r="M158" s="69" t="s">
        <v>1107</v>
      </c>
      <c r="N158" s="69" t="s">
        <v>523</v>
      </c>
      <c r="O158" s="69" t="s">
        <v>463</v>
      </c>
      <c r="P158" s="69">
        <v>11</v>
      </c>
      <c r="Q158" s="69">
        <v>562</v>
      </c>
      <c r="R158" s="69" t="s">
        <v>85</v>
      </c>
      <c r="S158" s="69" t="s">
        <v>736</v>
      </c>
      <c r="T158" s="69" t="s">
        <v>727</v>
      </c>
      <c r="U158" s="69" t="s">
        <v>76</v>
      </c>
      <c r="V158" s="69" t="s">
        <v>745</v>
      </c>
    </row>
    <row r="159" spans="1:22" ht="12">
      <c r="A159" s="68" t="str">
        <f t="shared" si="2"/>
        <v>118878131</v>
      </c>
      <c r="B159" s="69" t="s">
        <v>943</v>
      </c>
      <c r="C159" s="69">
        <v>38487030</v>
      </c>
      <c r="D159" s="69">
        <v>2</v>
      </c>
      <c r="E159" s="69">
        <v>11887813</v>
      </c>
      <c r="F159" s="69">
        <v>1</v>
      </c>
      <c r="G159" s="69">
        <v>11</v>
      </c>
      <c r="H159" s="69" t="s">
        <v>1024</v>
      </c>
      <c r="I159" s="69" t="s">
        <v>1026</v>
      </c>
      <c r="J159" s="70">
        <v>42370</v>
      </c>
      <c r="K159" s="69">
        <v>3810</v>
      </c>
      <c r="L159" s="69" t="s">
        <v>1107</v>
      </c>
      <c r="M159" s="69" t="s">
        <v>1107</v>
      </c>
      <c r="N159" s="69" t="s">
        <v>523</v>
      </c>
      <c r="O159" s="69" t="s">
        <v>463</v>
      </c>
      <c r="P159" s="69">
        <v>11</v>
      </c>
      <c r="Q159" s="69">
        <v>562</v>
      </c>
      <c r="R159" s="69" t="s">
        <v>85</v>
      </c>
      <c r="S159" s="69" t="s">
        <v>736</v>
      </c>
      <c r="T159" s="69" t="s">
        <v>727</v>
      </c>
      <c r="U159" s="69" t="s">
        <v>76</v>
      </c>
      <c r="V159" s="69" t="s">
        <v>745</v>
      </c>
    </row>
    <row r="160" spans="1:22" ht="12">
      <c r="A160" s="68" t="str">
        <f t="shared" si="2"/>
        <v>79307441</v>
      </c>
      <c r="B160" s="69" t="s">
        <v>944</v>
      </c>
      <c r="C160" s="69">
        <v>21764422</v>
      </c>
      <c r="D160" s="69">
        <v>3</v>
      </c>
      <c r="E160" s="69">
        <v>7930744</v>
      </c>
      <c r="F160" s="69">
        <v>1</v>
      </c>
      <c r="G160" s="69">
        <v>1</v>
      </c>
      <c r="H160" s="69" t="s">
        <v>1029</v>
      </c>
      <c r="I160" s="69" t="s">
        <v>1034</v>
      </c>
      <c r="J160" s="70">
        <v>42370</v>
      </c>
      <c r="K160" s="69">
        <v>83975</v>
      </c>
      <c r="L160" s="69" t="s">
        <v>2133</v>
      </c>
      <c r="M160" s="69" t="s">
        <v>2133</v>
      </c>
      <c r="N160" s="69" t="s">
        <v>523</v>
      </c>
      <c r="O160" s="69" t="s">
        <v>738</v>
      </c>
      <c r="P160" s="69">
        <v>1</v>
      </c>
      <c r="Q160" s="69">
        <v>141</v>
      </c>
      <c r="R160" s="69" t="s">
        <v>85</v>
      </c>
      <c r="S160" s="69" t="s">
        <v>736</v>
      </c>
      <c r="T160" s="69" t="s">
        <v>727</v>
      </c>
      <c r="U160" s="69" t="s">
        <v>76</v>
      </c>
      <c r="V160" s="69" t="s">
        <v>747</v>
      </c>
    </row>
    <row r="161" spans="1:22" ht="12">
      <c r="A161" s="68" t="str">
        <f t="shared" si="2"/>
        <v>118416923</v>
      </c>
      <c r="B161" s="69" t="s">
        <v>945</v>
      </c>
      <c r="C161" s="69">
        <v>24886105</v>
      </c>
      <c r="D161" s="69">
        <v>0</v>
      </c>
      <c r="E161" s="69">
        <v>11841692</v>
      </c>
      <c r="F161" s="69">
        <v>3</v>
      </c>
      <c r="G161" s="69">
        <v>1</v>
      </c>
      <c r="H161" s="69" t="s">
        <v>1029</v>
      </c>
      <c r="I161" s="69" t="s">
        <v>1030</v>
      </c>
      <c r="J161" s="70">
        <v>42370</v>
      </c>
      <c r="K161" s="69">
        <v>83975</v>
      </c>
      <c r="L161" s="69" t="s">
        <v>2133</v>
      </c>
      <c r="M161" s="69" t="s">
        <v>2133</v>
      </c>
      <c r="N161" s="69" t="s">
        <v>523</v>
      </c>
      <c r="O161" s="69" t="s">
        <v>738</v>
      </c>
      <c r="P161" s="69">
        <v>1</v>
      </c>
      <c r="Q161" s="69">
        <v>141</v>
      </c>
      <c r="R161" s="69" t="s">
        <v>755</v>
      </c>
      <c r="S161" s="69" t="s">
        <v>736</v>
      </c>
      <c r="T161" s="69" t="s">
        <v>727</v>
      </c>
      <c r="U161" s="69" t="s">
        <v>76</v>
      </c>
      <c r="V161" s="69" t="s">
        <v>745</v>
      </c>
    </row>
    <row r="162" spans="1:22" ht="12">
      <c r="A162" s="68" t="str">
        <f t="shared" si="2"/>
        <v>129375022</v>
      </c>
      <c r="B162" s="69" t="s">
        <v>946</v>
      </c>
      <c r="C162" s="69">
        <v>11268248</v>
      </c>
      <c r="D162" s="69">
        <v>0</v>
      </c>
      <c r="E162" s="69">
        <v>12937502</v>
      </c>
      <c r="F162" s="69">
        <v>2</v>
      </c>
      <c r="G162" s="69">
        <v>1</v>
      </c>
      <c r="H162" s="69" t="s">
        <v>1027</v>
      </c>
      <c r="I162" s="69" t="s">
        <v>1031</v>
      </c>
      <c r="J162" s="70">
        <v>42370</v>
      </c>
      <c r="K162" s="69">
        <v>83975</v>
      </c>
      <c r="L162" s="69" t="s">
        <v>2133</v>
      </c>
      <c r="M162" s="69" t="s">
        <v>2133</v>
      </c>
      <c r="N162" s="69" t="s">
        <v>523</v>
      </c>
      <c r="O162" s="69" t="s">
        <v>738</v>
      </c>
      <c r="P162" s="69">
        <v>1</v>
      </c>
      <c r="Q162" s="69">
        <v>141</v>
      </c>
      <c r="R162" s="69" t="s">
        <v>85</v>
      </c>
      <c r="S162" s="69" t="s">
        <v>736</v>
      </c>
      <c r="T162" s="69" t="s">
        <v>727</v>
      </c>
      <c r="U162" s="69" t="s">
        <v>76</v>
      </c>
      <c r="V162" s="69" t="s">
        <v>745</v>
      </c>
    </row>
    <row r="163" spans="1:22" ht="12">
      <c r="A163" s="68" t="str">
        <f t="shared" si="2"/>
        <v>129785533</v>
      </c>
      <c r="B163" s="69" t="s">
        <v>947</v>
      </c>
      <c r="C163" s="69">
        <v>30003288</v>
      </c>
      <c r="D163" s="69">
        <v>2</v>
      </c>
      <c r="E163" s="69">
        <v>12978553</v>
      </c>
      <c r="F163" s="69">
        <v>3</v>
      </c>
      <c r="G163" s="69">
        <v>1</v>
      </c>
      <c r="H163" s="69" t="s">
        <v>1024</v>
      </c>
      <c r="I163" s="69" t="s">
        <v>1025</v>
      </c>
      <c r="J163" s="70">
        <v>42370</v>
      </c>
      <c r="K163" s="69">
        <v>84212</v>
      </c>
      <c r="L163" s="69" t="s">
        <v>2135</v>
      </c>
      <c r="M163" s="69" t="s">
        <v>2135</v>
      </c>
      <c r="N163" s="69" t="s">
        <v>523</v>
      </c>
      <c r="O163" s="69" t="s">
        <v>738</v>
      </c>
      <c r="P163" s="69">
        <v>1</v>
      </c>
      <c r="Q163" s="69">
        <v>143</v>
      </c>
      <c r="R163" s="69" t="s">
        <v>85</v>
      </c>
      <c r="S163" s="69" t="s">
        <v>736</v>
      </c>
      <c r="T163" s="69" t="s">
        <v>727</v>
      </c>
      <c r="U163" s="69" t="s">
        <v>76</v>
      </c>
      <c r="V163" s="69" t="s">
        <v>754</v>
      </c>
    </row>
    <row r="164" spans="1:22" ht="12">
      <c r="A164" s="68" t="str">
        <f t="shared" si="2"/>
        <v>119089191</v>
      </c>
      <c r="B164" s="69" t="s">
        <v>948</v>
      </c>
      <c r="C164" s="69">
        <v>28174425</v>
      </c>
      <c r="D164" s="69">
        <v>7</v>
      </c>
      <c r="E164" s="69">
        <v>11908919</v>
      </c>
      <c r="F164" s="69">
        <v>1</v>
      </c>
      <c r="G164" s="69">
        <v>1</v>
      </c>
      <c r="H164" s="69" t="s">
        <v>1027</v>
      </c>
      <c r="I164" s="69" t="s">
        <v>1031</v>
      </c>
      <c r="J164" s="70">
        <v>42370</v>
      </c>
      <c r="K164" s="69">
        <v>84212</v>
      </c>
      <c r="L164" s="69" t="s">
        <v>2135</v>
      </c>
      <c r="M164" s="69" t="s">
        <v>2135</v>
      </c>
      <c r="N164" s="69" t="s">
        <v>523</v>
      </c>
      <c r="O164" s="69" t="s">
        <v>738</v>
      </c>
      <c r="P164" s="69">
        <v>1</v>
      </c>
      <c r="Q164" s="69">
        <v>143</v>
      </c>
      <c r="R164" s="69" t="s">
        <v>755</v>
      </c>
      <c r="S164" s="69" t="s">
        <v>736</v>
      </c>
      <c r="T164" s="69" t="s">
        <v>727</v>
      </c>
      <c r="U164" s="69" t="s">
        <v>76</v>
      </c>
      <c r="V164" s="69" t="s">
        <v>745</v>
      </c>
    </row>
    <row r="165" spans="1:22" ht="12">
      <c r="A165" s="68" t="str">
        <f t="shared" si="2"/>
        <v>37475913</v>
      </c>
      <c r="B165" s="69" t="s">
        <v>949</v>
      </c>
      <c r="C165" s="69">
        <v>14101078</v>
      </c>
      <c r="D165" s="69">
        <v>2</v>
      </c>
      <c r="E165" s="69">
        <v>3747591</v>
      </c>
      <c r="F165" s="69">
        <v>3</v>
      </c>
      <c r="G165" s="69">
        <v>1</v>
      </c>
      <c r="H165" s="69" t="s">
        <v>1024</v>
      </c>
      <c r="I165" s="69" t="s">
        <v>1026</v>
      </c>
      <c r="J165" s="70">
        <v>42370</v>
      </c>
      <c r="K165" s="69">
        <v>84212</v>
      </c>
      <c r="L165" s="69" t="s">
        <v>2135</v>
      </c>
      <c r="M165" s="69" t="s">
        <v>2135</v>
      </c>
      <c r="N165" s="69" t="s">
        <v>523</v>
      </c>
      <c r="O165" s="69" t="s">
        <v>738</v>
      </c>
      <c r="P165" s="69">
        <v>1</v>
      </c>
      <c r="Q165" s="69">
        <v>143</v>
      </c>
      <c r="R165" s="69" t="s">
        <v>85</v>
      </c>
      <c r="S165" s="69" t="s">
        <v>736</v>
      </c>
      <c r="T165" s="69" t="s">
        <v>727</v>
      </c>
      <c r="U165" s="69" t="s">
        <v>76</v>
      </c>
      <c r="V165" s="69" t="s">
        <v>746</v>
      </c>
    </row>
    <row r="166" spans="1:22" ht="12">
      <c r="A166" s="68" t="str">
        <f t="shared" si="2"/>
        <v>128929702</v>
      </c>
      <c r="B166" s="69" t="s">
        <v>950</v>
      </c>
      <c r="C166" s="69">
        <v>22051533</v>
      </c>
      <c r="D166" s="69">
        <v>5</v>
      </c>
      <c r="E166" s="69">
        <v>12892970</v>
      </c>
      <c r="F166" s="69">
        <v>2</v>
      </c>
      <c r="G166" s="69">
        <v>1</v>
      </c>
      <c r="H166" s="69" t="s">
        <v>1024</v>
      </c>
      <c r="I166" s="69" t="s">
        <v>1026</v>
      </c>
      <c r="J166" s="70">
        <v>42370</v>
      </c>
      <c r="K166" s="69">
        <v>84606</v>
      </c>
      <c r="L166" s="69" t="s">
        <v>2137</v>
      </c>
      <c r="M166" s="69" t="s">
        <v>2137</v>
      </c>
      <c r="N166" s="69" t="s">
        <v>523</v>
      </c>
      <c r="O166" s="69" t="s">
        <v>738</v>
      </c>
      <c r="P166" s="69">
        <v>1</v>
      </c>
      <c r="Q166" s="69">
        <v>145</v>
      </c>
      <c r="R166" s="69" t="s">
        <v>755</v>
      </c>
      <c r="S166" s="69" t="s">
        <v>736</v>
      </c>
      <c r="T166" s="69" t="s">
        <v>663</v>
      </c>
      <c r="U166" s="69" t="s">
        <v>76</v>
      </c>
      <c r="V166" s="69" t="s">
        <v>745</v>
      </c>
    </row>
    <row r="167" spans="1:22" ht="12">
      <c r="A167" s="68" t="str">
        <f t="shared" si="2"/>
        <v>58295131</v>
      </c>
      <c r="B167" s="69" t="s">
        <v>951</v>
      </c>
      <c r="C167" s="69">
        <v>15580707</v>
      </c>
      <c r="D167" s="69"/>
      <c r="E167" s="69">
        <v>5829513</v>
      </c>
      <c r="F167" s="69">
        <v>1</v>
      </c>
      <c r="G167" s="69">
        <v>1</v>
      </c>
      <c r="H167" s="69" t="s">
        <v>758</v>
      </c>
      <c r="I167" s="69" t="s">
        <v>753</v>
      </c>
      <c r="J167" s="70">
        <v>42370</v>
      </c>
      <c r="K167" s="69">
        <v>84606</v>
      </c>
      <c r="L167" s="69" t="s">
        <v>2137</v>
      </c>
      <c r="M167" s="69" t="s">
        <v>2137</v>
      </c>
      <c r="N167" s="69" t="s">
        <v>523</v>
      </c>
      <c r="O167" s="69" t="s">
        <v>738</v>
      </c>
      <c r="P167" s="69">
        <v>1</v>
      </c>
      <c r="Q167" s="69">
        <v>145</v>
      </c>
      <c r="R167" s="69" t="s">
        <v>755</v>
      </c>
      <c r="S167" s="69" t="s">
        <v>736</v>
      </c>
      <c r="T167" s="69" t="s">
        <v>727</v>
      </c>
      <c r="U167" s="69" t="s">
        <v>76</v>
      </c>
      <c r="V167" s="69" t="s">
        <v>745</v>
      </c>
    </row>
    <row r="168" spans="1:22" ht="12">
      <c r="A168" s="68" t="str">
        <f t="shared" si="2"/>
        <v>73000981</v>
      </c>
      <c r="B168" s="69" t="s">
        <v>952</v>
      </c>
      <c r="C168" s="69">
        <v>17778669</v>
      </c>
      <c r="D168" s="69">
        <v>3</v>
      </c>
      <c r="E168" s="69">
        <v>7300098</v>
      </c>
      <c r="F168" s="69">
        <v>1</v>
      </c>
      <c r="G168" s="69">
        <v>1</v>
      </c>
      <c r="H168" s="69" t="s">
        <v>1029</v>
      </c>
      <c r="I168" s="69" t="s">
        <v>1034</v>
      </c>
      <c r="J168" s="70">
        <v>42370</v>
      </c>
      <c r="K168" s="69">
        <v>84606</v>
      </c>
      <c r="L168" s="69" t="s">
        <v>2137</v>
      </c>
      <c r="M168" s="69" t="s">
        <v>2137</v>
      </c>
      <c r="N168" s="69" t="s">
        <v>523</v>
      </c>
      <c r="O168" s="69" t="s">
        <v>738</v>
      </c>
      <c r="P168" s="69">
        <v>1</v>
      </c>
      <c r="Q168" s="69">
        <v>145</v>
      </c>
      <c r="R168" s="69" t="s">
        <v>755</v>
      </c>
      <c r="S168" s="69" t="s">
        <v>736</v>
      </c>
      <c r="T168" s="69" t="s">
        <v>727</v>
      </c>
      <c r="U168" s="69" t="s">
        <v>76</v>
      </c>
      <c r="V168" s="69" t="s">
        <v>747</v>
      </c>
    </row>
    <row r="169" spans="1:22" ht="12">
      <c r="A169" s="68" t="str">
        <f t="shared" si="2"/>
        <v>114146251</v>
      </c>
      <c r="B169" s="69" t="s">
        <v>953</v>
      </c>
      <c r="C169" s="69">
        <v>22921362</v>
      </c>
      <c r="D169" s="69">
        <v>5</v>
      </c>
      <c r="E169" s="69">
        <v>11414625</v>
      </c>
      <c r="F169" s="69">
        <v>1</v>
      </c>
      <c r="G169" s="69">
        <v>1</v>
      </c>
      <c r="H169" s="69" t="s">
        <v>1024</v>
      </c>
      <c r="I169" s="69" t="s">
        <v>1025</v>
      </c>
      <c r="J169" s="70">
        <v>42370</v>
      </c>
      <c r="K169" s="69">
        <v>84606</v>
      </c>
      <c r="L169" s="69" t="s">
        <v>2137</v>
      </c>
      <c r="M169" s="69" t="s">
        <v>2137</v>
      </c>
      <c r="N169" s="69" t="s">
        <v>523</v>
      </c>
      <c r="O169" s="69" t="s">
        <v>738</v>
      </c>
      <c r="P169" s="69">
        <v>1</v>
      </c>
      <c r="Q169" s="69">
        <v>145</v>
      </c>
      <c r="R169" s="69" t="s">
        <v>755</v>
      </c>
      <c r="S169" s="69" t="s">
        <v>736</v>
      </c>
      <c r="T169" s="69" t="s">
        <v>727</v>
      </c>
      <c r="U169" s="69" t="s">
        <v>76</v>
      </c>
      <c r="V169" s="69" t="s">
        <v>745</v>
      </c>
    </row>
    <row r="170" spans="1:22" ht="12">
      <c r="A170" s="68" t="str">
        <f t="shared" si="2"/>
        <v>113900011</v>
      </c>
      <c r="B170" s="69" t="s">
        <v>954</v>
      </c>
      <c r="C170" s="69">
        <v>28925152</v>
      </c>
      <c r="D170" s="69">
        <v>7</v>
      </c>
      <c r="E170" s="69">
        <v>11390001</v>
      </c>
      <c r="F170" s="69">
        <v>1</v>
      </c>
      <c r="G170" s="69">
        <v>1</v>
      </c>
      <c r="H170" s="69" t="s">
        <v>1024</v>
      </c>
      <c r="I170" s="69" t="s">
        <v>1026</v>
      </c>
      <c r="J170" s="70">
        <v>42370</v>
      </c>
      <c r="K170" s="69">
        <v>84464</v>
      </c>
      <c r="L170" s="69" t="s">
        <v>2136</v>
      </c>
      <c r="M170" s="69" t="s">
        <v>2136</v>
      </c>
      <c r="N170" s="69" t="s">
        <v>523</v>
      </c>
      <c r="O170" s="69" t="s">
        <v>738</v>
      </c>
      <c r="P170" s="69">
        <v>1</v>
      </c>
      <c r="Q170" s="69">
        <v>145</v>
      </c>
      <c r="R170" s="69" t="s">
        <v>85</v>
      </c>
      <c r="S170" s="69" t="s">
        <v>736</v>
      </c>
      <c r="T170" s="69" t="s">
        <v>727</v>
      </c>
      <c r="U170" s="69" t="s">
        <v>76</v>
      </c>
      <c r="V170" s="69" t="s">
        <v>745</v>
      </c>
    </row>
    <row r="171" spans="1:22" ht="12">
      <c r="A171" s="68" t="str">
        <f t="shared" si="2"/>
        <v>131470672</v>
      </c>
      <c r="B171" s="69" t="s">
        <v>955</v>
      </c>
      <c r="C171" s="69">
        <v>14673862</v>
      </c>
      <c r="D171" s="69">
        <v>7</v>
      </c>
      <c r="E171" s="69">
        <v>13147067</v>
      </c>
      <c r="F171" s="69">
        <v>2</v>
      </c>
      <c r="G171" s="69">
        <v>1</v>
      </c>
      <c r="H171" s="69" t="s">
        <v>758</v>
      </c>
      <c r="I171" s="69" t="s">
        <v>1035</v>
      </c>
      <c r="J171" s="70">
        <v>43101</v>
      </c>
      <c r="K171" s="69">
        <v>84091</v>
      </c>
      <c r="L171" s="69" t="s">
        <v>2134</v>
      </c>
      <c r="M171" s="69" t="s">
        <v>2134</v>
      </c>
      <c r="N171" s="69" t="s">
        <v>523</v>
      </c>
      <c r="O171" s="69" t="s">
        <v>738</v>
      </c>
      <c r="P171" s="69">
        <v>1</v>
      </c>
      <c r="Q171" s="69">
        <v>141</v>
      </c>
      <c r="R171" s="69" t="s">
        <v>755</v>
      </c>
      <c r="S171" s="69" t="s">
        <v>736</v>
      </c>
      <c r="T171" s="69" t="s">
        <v>727</v>
      </c>
      <c r="U171" s="69" t="s">
        <v>76</v>
      </c>
      <c r="V171" s="69" t="s">
        <v>745</v>
      </c>
    </row>
    <row r="172" spans="1:22" ht="12">
      <c r="A172" s="68" t="str">
        <f t="shared" si="2"/>
        <v>130188872</v>
      </c>
      <c r="B172" s="69" t="s">
        <v>956</v>
      </c>
      <c r="C172" s="69">
        <v>33505027</v>
      </c>
      <c r="D172" s="69" t="s">
        <v>2193</v>
      </c>
      <c r="E172" s="69">
        <v>13018887</v>
      </c>
      <c r="F172" s="69">
        <v>2</v>
      </c>
      <c r="G172" s="69">
        <v>1</v>
      </c>
      <c r="H172" s="69" t="s">
        <v>1027</v>
      </c>
      <c r="I172" s="69" t="s">
        <v>1031</v>
      </c>
      <c r="J172" s="70">
        <v>43101</v>
      </c>
      <c r="K172" s="69">
        <v>84091</v>
      </c>
      <c r="L172" s="69" t="s">
        <v>2134</v>
      </c>
      <c r="M172" s="69" t="s">
        <v>2134</v>
      </c>
      <c r="N172" s="69" t="s">
        <v>523</v>
      </c>
      <c r="O172" s="69" t="s">
        <v>738</v>
      </c>
      <c r="P172" s="69">
        <v>1</v>
      </c>
      <c r="Q172" s="69">
        <v>141</v>
      </c>
      <c r="R172" s="69" t="s">
        <v>85</v>
      </c>
      <c r="S172" s="69" t="s">
        <v>736</v>
      </c>
      <c r="T172" s="69" t="s">
        <v>727</v>
      </c>
      <c r="U172" s="69" t="s">
        <v>76</v>
      </c>
      <c r="V172" s="69" t="s">
        <v>745</v>
      </c>
    </row>
    <row r="173" spans="1:22" ht="12">
      <c r="A173" s="68" t="str">
        <f t="shared" si="2"/>
        <v>86721671</v>
      </c>
      <c r="B173" s="69" t="s">
        <v>957</v>
      </c>
      <c r="C173" s="69">
        <v>16654750</v>
      </c>
      <c r="D173" s="69">
        <v>5</v>
      </c>
      <c r="E173" s="69">
        <v>8672167</v>
      </c>
      <c r="F173" s="69">
        <v>1</v>
      </c>
      <c r="G173" s="69">
        <v>1</v>
      </c>
      <c r="H173" s="69" t="s">
        <v>1027</v>
      </c>
      <c r="I173" s="69" t="s">
        <v>1028</v>
      </c>
      <c r="J173" s="70">
        <v>42370</v>
      </c>
      <c r="K173" s="69">
        <v>84091</v>
      </c>
      <c r="L173" s="69" t="s">
        <v>2134</v>
      </c>
      <c r="M173" s="69" t="s">
        <v>2134</v>
      </c>
      <c r="N173" s="69" t="s">
        <v>523</v>
      </c>
      <c r="O173" s="69" t="s">
        <v>738</v>
      </c>
      <c r="P173" s="69">
        <v>1</v>
      </c>
      <c r="Q173" s="69">
        <v>141</v>
      </c>
      <c r="R173" s="69" t="s">
        <v>755</v>
      </c>
      <c r="S173" s="69" t="s">
        <v>736</v>
      </c>
      <c r="T173" s="69" t="s">
        <v>727</v>
      </c>
      <c r="U173" s="69" t="s">
        <v>76</v>
      </c>
      <c r="V173" s="69" t="s">
        <v>745</v>
      </c>
    </row>
    <row r="174" spans="1:22" ht="12">
      <c r="A174" s="68" t="str">
        <f t="shared" si="2"/>
        <v>81154731</v>
      </c>
      <c r="B174" s="69" t="s">
        <v>958</v>
      </c>
      <c r="C174" s="69">
        <v>20198064</v>
      </c>
      <c r="D174" s="69"/>
      <c r="E174" s="69">
        <v>8115473</v>
      </c>
      <c r="F174" s="69">
        <v>1</v>
      </c>
      <c r="G174" s="69">
        <v>1</v>
      </c>
      <c r="H174" s="69" t="s">
        <v>1029</v>
      </c>
      <c r="I174" s="69" t="s">
        <v>1030</v>
      </c>
      <c r="J174" s="70">
        <v>42370</v>
      </c>
      <c r="K174" s="69">
        <v>84091</v>
      </c>
      <c r="L174" s="69" t="s">
        <v>2134</v>
      </c>
      <c r="M174" s="69" t="s">
        <v>2134</v>
      </c>
      <c r="N174" s="69" t="s">
        <v>523</v>
      </c>
      <c r="O174" s="69" t="s">
        <v>738</v>
      </c>
      <c r="P174" s="69">
        <v>1</v>
      </c>
      <c r="Q174" s="69">
        <v>141</v>
      </c>
      <c r="R174" s="69" t="s">
        <v>755</v>
      </c>
      <c r="S174" s="69" t="s">
        <v>736</v>
      </c>
      <c r="T174" s="69" t="s">
        <v>727</v>
      </c>
      <c r="U174" s="69" t="s">
        <v>76</v>
      </c>
      <c r="V174" s="69" t="s">
        <v>745</v>
      </c>
    </row>
    <row r="175" spans="1:22" ht="12">
      <c r="A175" s="68" t="str">
        <f t="shared" si="2"/>
        <v>85286882</v>
      </c>
      <c r="B175" s="69" t="s">
        <v>959</v>
      </c>
      <c r="C175" s="69">
        <v>7200861</v>
      </c>
      <c r="D175" s="69"/>
      <c r="E175" s="69">
        <v>8528688</v>
      </c>
      <c r="F175" s="69">
        <v>2</v>
      </c>
      <c r="G175" s="69">
        <v>1</v>
      </c>
      <c r="H175" s="69" t="s">
        <v>1027</v>
      </c>
      <c r="I175" s="69" t="s">
        <v>1028</v>
      </c>
      <c r="J175" s="70">
        <v>42370</v>
      </c>
      <c r="K175" s="69">
        <v>84091</v>
      </c>
      <c r="L175" s="69" t="s">
        <v>2134</v>
      </c>
      <c r="M175" s="69" t="s">
        <v>2134</v>
      </c>
      <c r="N175" s="69" t="s">
        <v>523</v>
      </c>
      <c r="O175" s="69" t="s">
        <v>738</v>
      </c>
      <c r="P175" s="69">
        <v>1</v>
      </c>
      <c r="Q175" s="69">
        <v>141</v>
      </c>
      <c r="R175" s="69" t="s">
        <v>755</v>
      </c>
      <c r="S175" s="69" t="s">
        <v>736</v>
      </c>
      <c r="T175" s="69" t="s">
        <v>727</v>
      </c>
      <c r="U175" s="69" t="s">
        <v>76</v>
      </c>
      <c r="V175" s="69" t="s">
        <v>745</v>
      </c>
    </row>
    <row r="176" spans="1:22" ht="12">
      <c r="A176" s="68" t="str">
        <f t="shared" si="2"/>
        <v>63361643</v>
      </c>
      <c r="B176" s="69" t="s">
        <v>960</v>
      </c>
      <c r="C176" s="69">
        <v>19116510</v>
      </c>
      <c r="D176" s="69"/>
      <c r="E176" s="69">
        <v>6336164</v>
      </c>
      <c r="F176" s="69">
        <v>3</v>
      </c>
      <c r="G176" s="69">
        <v>1</v>
      </c>
      <c r="H176" s="69" t="s">
        <v>1024</v>
      </c>
      <c r="I176" s="69" t="s">
        <v>1026</v>
      </c>
      <c r="J176" s="70">
        <v>42370</v>
      </c>
      <c r="K176" s="69">
        <v>84091</v>
      </c>
      <c r="L176" s="69" t="s">
        <v>2134</v>
      </c>
      <c r="M176" s="69" t="s">
        <v>2134</v>
      </c>
      <c r="N176" s="69" t="s">
        <v>523</v>
      </c>
      <c r="O176" s="69" t="s">
        <v>738</v>
      </c>
      <c r="P176" s="69">
        <v>1</v>
      </c>
      <c r="Q176" s="69">
        <v>141</v>
      </c>
      <c r="R176" s="69" t="s">
        <v>755</v>
      </c>
      <c r="S176" s="69" t="s">
        <v>735</v>
      </c>
      <c r="T176" s="69" t="s">
        <v>727</v>
      </c>
      <c r="U176" s="69" t="s">
        <v>76</v>
      </c>
      <c r="V176" s="69" t="s">
        <v>726</v>
      </c>
    </row>
    <row r="177" spans="1:22" ht="12">
      <c r="A177" s="68" t="str">
        <f t="shared" si="2"/>
        <v>132200562</v>
      </c>
      <c r="B177" s="69" t="s">
        <v>961</v>
      </c>
      <c r="C177" s="69">
        <v>28152328</v>
      </c>
      <c r="D177" s="69">
        <v>9</v>
      </c>
      <c r="E177" s="69">
        <v>13220056</v>
      </c>
      <c r="F177" s="69">
        <v>2</v>
      </c>
      <c r="G177" s="69">
        <v>1</v>
      </c>
      <c r="H177" s="69" t="s">
        <v>1027</v>
      </c>
      <c r="I177" s="69" t="s">
        <v>1031</v>
      </c>
      <c r="J177" s="70">
        <v>42370</v>
      </c>
      <c r="K177" s="69">
        <v>84091</v>
      </c>
      <c r="L177" s="69" t="s">
        <v>2134</v>
      </c>
      <c r="M177" s="69" t="s">
        <v>2134</v>
      </c>
      <c r="N177" s="69" t="s">
        <v>523</v>
      </c>
      <c r="O177" s="69" t="s">
        <v>738</v>
      </c>
      <c r="P177" s="69">
        <v>1</v>
      </c>
      <c r="Q177" s="69">
        <v>141</v>
      </c>
      <c r="R177" s="69" t="s">
        <v>85</v>
      </c>
      <c r="S177" s="69" t="s">
        <v>736</v>
      </c>
      <c r="T177" s="69" t="s">
        <v>727</v>
      </c>
      <c r="U177" s="69" t="s">
        <v>76</v>
      </c>
      <c r="V177" s="69" t="s">
        <v>754</v>
      </c>
    </row>
    <row r="178" spans="1:22" ht="12">
      <c r="A178" s="68" t="str">
        <f t="shared" si="2"/>
        <v>61955681</v>
      </c>
      <c r="B178" s="69" t="s">
        <v>962</v>
      </c>
      <c r="C178" s="69">
        <v>14115326</v>
      </c>
      <c r="D178" s="69" t="s">
        <v>2193</v>
      </c>
      <c r="E178" s="69">
        <v>6195568</v>
      </c>
      <c r="F178" s="69">
        <v>1</v>
      </c>
      <c r="G178" s="69">
        <v>1</v>
      </c>
      <c r="H178" s="69" t="s">
        <v>1027</v>
      </c>
      <c r="I178" s="69" t="s">
        <v>1031</v>
      </c>
      <c r="J178" s="70">
        <v>42370</v>
      </c>
      <c r="K178" s="69">
        <v>5940</v>
      </c>
      <c r="L178" s="69" t="s">
        <v>1521</v>
      </c>
      <c r="M178" s="69" t="s">
        <v>1521</v>
      </c>
      <c r="N178" s="69" t="s">
        <v>523</v>
      </c>
      <c r="O178" s="69" t="s">
        <v>738</v>
      </c>
      <c r="P178" s="69">
        <v>1</v>
      </c>
      <c r="Q178" s="69">
        <v>144</v>
      </c>
      <c r="R178" s="69" t="s">
        <v>755</v>
      </c>
      <c r="S178" s="69" t="s">
        <v>736</v>
      </c>
      <c r="T178" s="69" t="s">
        <v>727</v>
      </c>
      <c r="U178" s="69" t="s">
        <v>76</v>
      </c>
      <c r="V178" s="69" t="s">
        <v>745</v>
      </c>
    </row>
    <row r="179" spans="1:22" ht="12">
      <c r="A179" s="68" t="str">
        <f t="shared" si="2"/>
        <v>95837011</v>
      </c>
      <c r="B179" s="69" t="s">
        <v>963</v>
      </c>
      <c r="C179" s="69">
        <v>22914762</v>
      </c>
      <c r="D179" s="69">
        <v>8</v>
      </c>
      <c r="E179" s="69">
        <v>9583701</v>
      </c>
      <c r="F179" s="69">
        <v>1</v>
      </c>
      <c r="G179" s="69">
        <v>1</v>
      </c>
      <c r="H179" s="69" t="s">
        <v>1027</v>
      </c>
      <c r="I179" s="69" t="s">
        <v>1031</v>
      </c>
      <c r="J179" s="70">
        <v>42370</v>
      </c>
      <c r="K179" s="69">
        <v>5940</v>
      </c>
      <c r="L179" s="69" t="s">
        <v>1521</v>
      </c>
      <c r="M179" s="69" t="s">
        <v>1521</v>
      </c>
      <c r="N179" s="69" t="s">
        <v>523</v>
      </c>
      <c r="O179" s="69" t="s">
        <v>738</v>
      </c>
      <c r="P179" s="69">
        <v>1</v>
      </c>
      <c r="Q179" s="69">
        <v>144</v>
      </c>
      <c r="R179" s="69" t="s">
        <v>755</v>
      </c>
      <c r="S179" s="69" t="s">
        <v>736</v>
      </c>
      <c r="T179" s="69" t="s">
        <v>727</v>
      </c>
      <c r="U179" s="69" t="s">
        <v>76</v>
      </c>
      <c r="V179" s="69" t="s">
        <v>745</v>
      </c>
    </row>
    <row r="180" spans="1:22" ht="12">
      <c r="A180" s="68" t="str">
        <f t="shared" si="2"/>
        <v>129537632</v>
      </c>
      <c r="B180" s="69" t="s">
        <v>964</v>
      </c>
      <c r="C180" s="69">
        <v>42100257</v>
      </c>
      <c r="D180" s="69">
        <v>8</v>
      </c>
      <c r="E180" s="69">
        <v>12953763</v>
      </c>
      <c r="F180" s="69">
        <v>2</v>
      </c>
      <c r="G180" s="69">
        <v>1</v>
      </c>
      <c r="H180" s="69" t="s">
        <v>1029</v>
      </c>
      <c r="I180" s="69" t="s">
        <v>1030</v>
      </c>
      <c r="J180" s="70">
        <v>42370</v>
      </c>
      <c r="K180" s="69">
        <v>5940</v>
      </c>
      <c r="L180" s="69" t="s">
        <v>1521</v>
      </c>
      <c r="M180" s="69" t="s">
        <v>1521</v>
      </c>
      <c r="N180" s="69" t="s">
        <v>523</v>
      </c>
      <c r="O180" s="69" t="s">
        <v>738</v>
      </c>
      <c r="P180" s="69">
        <v>1</v>
      </c>
      <c r="Q180" s="69">
        <v>144</v>
      </c>
      <c r="R180" s="69" t="s">
        <v>85</v>
      </c>
      <c r="S180" s="69" t="s">
        <v>736</v>
      </c>
      <c r="T180" s="69" t="s">
        <v>727</v>
      </c>
      <c r="U180" s="69" t="s">
        <v>76</v>
      </c>
      <c r="V180" s="69" t="s">
        <v>745</v>
      </c>
    </row>
    <row r="181" spans="1:22" ht="12">
      <c r="A181" s="68" t="str">
        <f t="shared" si="2"/>
        <v>65460314</v>
      </c>
      <c r="B181" s="69" t="s">
        <v>965</v>
      </c>
      <c r="C181" s="69">
        <v>18660893</v>
      </c>
      <c r="D181" s="69">
        <v>7</v>
      </c>
      <c r="E181" s="69">
        <v>6546031</v>
      </c>
      <c r="F181" s="69">
        <v>4</v>
      </c>
      <c r="G181" s="69">
        <v>1</v>
      </c>
      <c r="H181" s="69" t="s">
        <v>758</v>
      </c>
      <c r="I181" s="69" t="s">
        <v>1035</v>
      </c>
      <c r="J181" s="70">
        <v>43101</v>
      </c>
      <c r="K181" s="69">
        <v>5940</v>
      </c>
      <c r="L181" s="69" t="s">
        <v>1521</v>
      </c>
      <c r="M181" s="69" t="s">
        <v>1521</v>
      </c>
      <c r="N181" s="69" t="s">
        <v>523</v>
      </c>
      <c r="O181" s="69" t="s">
        <v>738</v>
      </c>
      <c r="P181" s="69">
        <v>1</v>
      </c>
      <c r="Q181" s="69">
        <v>144</v>
      </c>
      <c r="R181" s="69" t="s">
        <v>755</v>
      </c>
      <c r="S181" s="69" t="s">
        <v>736</v>
      </c>
      <c r="T181" s="69" t="s">
        <v>727</v>
      </c>
      <c r="U181" s="69" t="s">
        <v>76</v>
      </c>
      <c r="V181" s="69" t="s">
        <v>745</v>
      </c>
    </row>
    <row r="182" spans="1:22" ht="12">
      <c r="A182" s="68" t="str">
        <f t="shared" si="2"/>
        <v>114884141</v>
      </c>
      <c r="B182" s="69" t="s">
        <v>966</v>
      </c>
      <c r="C182" s="69">
        <v>19229193</v>
      </c>
      <c r="D182" s="69">
        <v>2</v>
      </c>
      <c r="E182" s="69">
        <v>11488414</v>
      </c>
      <c r="F182" s="69">
        <v>1</v>
      </c>
      <c r="G182" s="69">
        <v>1</v>
      </c>
      <c r="H182" s="69" t="s">
        <v>1027</v>
      </c>
      <c r="I182" s="69" t="s">
        <v>1031</v>
      </c>
      <c r="J182" s="70">
        <v>42370</v>
      </c>
      <c r="K182" s="69">
        <v>4261</v>
      </c>
      <c r="L182" s="69" t="s">
        <v>1133</v>
      </c>
      <c r="M182" s="69" t="s">
        <v>1133</v>
      </c>
      <c r="N182" s="69" t="s">
        <v>523</v>
      </c>
      <c r="O182" s="69" t="s">
        <v>738</v>
      </c>
      <c r="P182" s="69">
        <v>1</v>
      </c>
      <c r="Q182" s="69">
        <v>142</v>
      </c>
      <c r="R182" s="69" t="s">
        <v>755</v>
      </c>
      <c r="S182" s="69" t="s">
        <v>736</v>
      </c>
      <c r="T182" s="69" t="s">
        <v>727</v>
      </c>
      <c r="U182" s="69" t="s">
        <v>76</v>
      </c>
      <c r="V182" s="69" t="s">
        <v>745</v>
      </c>
    </row>
    <row r="183" spans="1:22" ht="12">
      <c r="A183" s="68" t="str">
        <f t="shared" si="2"/>
        <v>114222691</v>
      </c>
      <c r="B183" s="69" t="s">
        <v>967</v>
      </c>
      <c r="C183" s="69">
        <v>29579901</v>
      </c>
      <c r="D183" s="69">
        <v>8</v>
      </c>
      <c r="E183" s="69">
        <v>11422269</v>
      </c>
      <c r="F183" s="69">
        <v>1</v>
      </c>
      <c r="G183" s="69">
        <v>1</v>
      </c>
      <c r="H183" s="69" t="s">
        <v>1024</v>
      </c>
      <c r="I183" s="69" t="s">
        <v>1026</v>
      </c>
      <c r="J183" s="70">
        <v>42370</v>
      </c>
      <c r="K183" s="69">
        <v>4261</v>
      </c>
      <c r="L183" s="69" t="s">
        <v>1133</v>
      </c>
      <c r="M183" s="69" t="s">
        <v>1133</v>
      </c>
      <c r="N183" s="69" t="s">
        <v>523</v>
      </c>
      <c r="O183" s="69" t="s">
        <v>738</v>
      </c>
      <c r="P183" s="69">
        <v>1</v>
      </c>
      <c r="Q183" s="69">
        <v>142</v>
      </c>
      <c r="R183" s="69" t="s">
        <v>85</v>
      </c>
      <c r="S183" s="69" t="s">
        <v>736</v>
      </c>
      <c r="T183" s="69" t="s">
        <v>727</v>
      </c>
      <c r="U183" s="69" t="s">
        <v>76</v>
      </c>
      <c r="V183" s="69" t="s">
        <v>745</v>
      </c>
    </row>
    <row r="184" spans="1:22" ht="12">
      <c r="A184" s="68" t="str">
        <f t="shared" si="2"/>
        <v>114249651</v>
      </c>
      <c r="B184" s="69" t="s">
        <v>968</v>
      </c>
      <c r="C184" s="69">
        <v>22717019</v>
      </c>
      <c r="D184" s="69">
        <v>2</v>
      </c>
      <c r="E184" s="69">
        <v>11424965</v>
      </c>
      <c r="F184" s="69">
        <v>1</v>
      </c>
      <c r="G184" s="69">
        <v>1</v>
      </c>
      <c r="H184" s="69" t="s">
        <v>1024</v>
      </c>
      <c r="I184" s="69" t="s">
        <v>1026</v>
      </c>
      <c r="J184" s="70">
        <v>42370</v>
      </c>
      <c r="K184" s="69">
        <v>4261</v>
      </c>
      <c r="L184" s="69" t="s">
        <v>1133</v>
      </c>
      <c r="M184" s="69" t="s">
        <v>1133</v>
      </c>
      <c r="N184" s="69" t="s">
        <v>523</v>
      </c>
      <c r="O184" s="69" t="s">
        <v>738</v>
      </c>
      <c r="P184" s="69">
        <v>1</v>
      </c>
      <c r="Q184" s="69">
        <v>142</v>
      </c>
      <c r="R184" s="69" t="s">
        <v>85</v>
      </c>
      <c r="S184" s="69" t="s">
        <v>736</v>
      </c>
      <c r="T184" s="69" t="s">
        <v>727</v>
      </c>
      <c r="U184" s="69" t="s">
        <v>76</v>
      </c>
      <c r="V184" s="69" t="s">
        <v>745</v>
      </c>
    </row>
    <row r="185" spans="1:22" ht="12">
      <c r="A185" s="68" t="str">
        <f t="shared" si="2"/>
        <v>114224271</v>
      </c>
      <c r="B185" s="69" t="s">
        <v>969</v>
      </c>
      <c r="C185" s="69">
        <v>32106819</v>
      </c>
      <c r="D185" s="69">
        <v>1</v>
      </c>
      <c r="E185" s="69">
        <v>11422427</v>
      </c>
      <c r="F185" s="69">
        <v>1</v>
      </c>
      <c r="G185" s="69">
        <v>1</v>
      </c>
      <c r="H185" s="69" t="s">
        <v>1024</v>
      </c>
      <c r="I185" s="69" t="s">
        <v>1025</v>
      </c>
      <c r="J185" s="70">
        <v>43101</v>
      </c>
      <c r="K185" s="69">
        <v>4261</v>
      </c>
      <c r="L185" s="69" t="s">
        <v>1133</v>
      </c>
      <c r="M185" s="69" t="s">
        <v>1133</v>
      </c>
      <c r="N185" s="69" t="s">
        <v>523</v>
      </c>
      <c r="O185" s="69" t="s">
        <v>738</v>
      </c>
      <c r="P185" s="69">
        <v>1</v>
      </c>
      <c r="Q185" s="69">
        <v>142</v>
      </c>
      <c r="R185" s="69" t="s">
        <v>755</v>
      </c>
      <c r="S185" s="69" t="s">
        <v>736</v>
      </c>
      <c r="T185" s="69" t="s">
        <v>727</v>
      </c>
      <c r="U185" s="69" t="s">
        <v>76</v>
      </c>
      <c r="V185" s="69" t="s">
        <v>745</v>
      </c>
    </row>
    <row r="186" spans="1:22" ht="12">
      <c r="A186" s="68" t="str">
        <f t="shared" si="2"/>
        <v>104426983</v>
      </c>
      <c r="B186" s="69" t="s">
        <v>970</v>
      </c>
      <c r="C186" s="69">
        <v>23028398</v>
      </c>
      <c r="D186" s="69">
        <v>6</v>
      </c>
      <c r="E186" s="69">
        <v>10442698</v>
      </c>
      <c r="F186" s="69">
        <v>3</v>
      </c>
      <c r="G186" s="69">
        <v>1</v>
      </c>
      <c r="H186" s="69" t="s">
        <v>1024</v>
      </c>
      <c r="I186" s="69" t="s">
        <v>1025</v>
      </c>
      <c r="J186" s="70">
        <v>42370</v>
      </c>
      <c r="K186" s="69">
        <v>976</v>
      </c>
      <c r="L186" s="69" t="s">
        <v>1038</v>
      </c>
      <c r="M186" s="69" t="s">
        <v>1038</v>
      </c>
      <c r="N186" s="69" t="s">
        <v>523</v>
      </c>
      <c r="O186" s="69" t="s">
        <v>452</v>
      </c>
      <c r="P186" s="69">
        <v>1</v>
      </c>
      <c r="Q186" s="69">
        <v>142</v>
      </c>
      <c r="R186" s="69" t="s">
        <v>85</v>
      </c>
      <c r="S186" s="69" t="s">
        <v>735</v>
      </c>
      <c r="T186" s="69" t="s">
        <v>727</v>
      </c>
      <c r="U186" s="69" t="s">
        <v>76</v>
      </c>
      <c r="V186" s="69" t="s">
        <v>726</v>
      </c>
    </row>
    <row r="187" spans="1:22" ht="12">
      <c r="A187" s="68" t="str">
        <f t="shared" si="2"/>
        <v>37332104</v>
      </c>
      <c r="B187" s="69" t="s">
        <v>971</v>
      </c>
      <c r="C187" s="69">
        <v>13875549</v>
      </c>
      <c r="D187" s="69"/>
      <c r="E187" s="69">
        <v>3733210</v>
      </c>
      <c r="F187" s="69">
        <v>4</v>
      </c>
      <c r="G187" s="69">
        <v>1</v>
      </c>
      <c r="H187" s="69" t="s">
        <v>1032</v>
      </c>
      <c r="I187" s="69" t="s">
        <v>1033</v>
      </c>
      <c r="J187" s="70">
        <v>42370</v>
      </c>
      <c r="K187" s="69">
        <v>976</v>
      </c>
      <c r="L187" s="69" t="s">
        <v>1038</v>
      </c>
      <c r="M187" s="69" t="s">
        <v>1038</v>
      </c>
      <c r="N187" s="69" t="s">
        <v>523</v>
      </c>
      <c r="O187" s="69" t="s">
        <v>452</v>
      </c>
      <c r="P187" s="69">
        <v>1</v>
      </c>
      <c r="Q187" s="69">
        <v>142</v>
      </c>
      <c r="R187" s="69" t="s">
        <v>85</v>
      </c>
      <c r="S187" s="69" t="s">
        <v>735</v>
      </c>
      <c r="T187" s="69" t="s">
        <v>727</v>
      </c>
      <c r="U187" s="69" t="s">
        <v>76</v>
      </c>
      <c r="V187" s="69" t="s">
        <v>726</v>
      </c>
    </row>
    <row r="188" spans="1:22" ht="12">
      <c r="A188" s="68" t="str">
        <f t="shared" si="2"/>
        <v>114266401</v>
      </c>
      <c r="B188" s="69" t="s">
        <v>972</v>
      </c>
      <c r="C188" s="69">
        <v>17960797</v>
      </c>
      <c r="D188" s="69">
        <v>2</v>
      </c>
      <c r="E188" s="69">
        <v>11426640</v>
      </c>
      <c r="F188" s="69">
        <v>1</v>
      </c>
      <c r="G188" s="69">
        <v>1</v>
      </c>
      <c r="H188" s="69" t="s">
        <v>1029</v>
      </c>
      <c r="I188" s="69" t="s">
        <v>1030</v>
      </c>
      <c r="J188" s="70">
        <v>43101</v>
      </c>
      <c r="K188" s="69">
        <v>976</v>
      </c>
      <c r="L188" s="69" t="s">
        <v>1038</v>
      </c>
      <c r="M188" s="69" t="s">
        <v>1038</v>
      </c>
      <c r="N188" s="69" t="s">
        <v>523</v>
      </c>
      <c r="O188" s="69" t="s">
        <v>452</v>
      </c>
      <c r="P188" s="69">
        <v>1</v>
      </c>
      <c r="Q188" s="69">
        <v>142</v>
      </c>
      <c r="R188" s="69" t="s">
        <v>85</v>
      </c>
      <c r="S188" s="69" t="s">
        <v>736</v>
      </c>
      <c r="T188" s="69" t="s">
        <v>727</v>
      </c>
      <c r="U188" s="69" t="s">
        <v>76</v>
      </c>
      <c r="V188" s="69" t="s">
        <v>745</v>
      </c>
    </row>
    <row r="189" spans="1:22" ht="12">
      <c r="A189" s="68" t="str">
        <f t="shared" si="2"/>
        <v>69893663</v>
      </c>
      <c r="B189" s="69" t="s">
        <v>973</v>
      </c>
      <c r="C189" s="69">
        <v>14768178</v>
      </c>
      <c r="D189" s="69">
        <v>9</v>
      </c>
      <c r="E189" s="69">
        <v>6989366</v>
      </c>
      <c r="F189" s="69">
        <v>3</v>
      </c>
      <c r="G189" s="69">
        <v>1</v>
      </c>
      <c r="H189" s="69" t="s">
        <v>1027</v>
      </c>
      <c r="I189" s="69" t="s">
        <v>1031</v>
      </c>
      <c r="J189" s="70">
        <v>42370</v>
      </c>
      <c r="K189" s="69">
        <v>2544</v>
      </c>
      <c r="L189" s="69" t="s">
        <v>1040</v>
      </c>
      <c r="M189" s="69" t="s">
        <v>1040</v>
      </c>
      <c r="N189" s="69" t="s">
        <v>523</v>
      </c>
      <c r="O189" s="69" t="s">
        <v>454</v>
      </c>
      <c r="P189" s="69">
        <v>1</v>
      </c>
      <c r="Q189" s="69">
        <v>144</v>
      </c>
      <c r="R189" s="69" t="s">
        <v>85</v>
      </c>
      <c r="S189" s="69" t="s">
        <v>735</v>
      </c>
      <c r="T189" s="69" t="s">
        <v>727</v>
      </c>
      <c r="U189" s="69" t="s">
        <v>76</v>
      </c>
      <c r="V189" s="69" t="s">
        <v>726</v>
      </c>
    </row>
    <row r="190" spans="1:22" ht="12">
      <c r="A190" s="68" t="str">
        <f t="shared" si="2"/>
        <v>81433891</v>
      </c>
      <c r="B190" s="69" t="s">
        <v>974</v>
      </c>
      <c r="C190" s="69">
        <v>17660371</v>
      </c>
      <c r="D190" s="69"/>
      <c r="E190" s="69">
        <v>8143389</v>
      </c>
      <c r="F190" s="69">
        <v>1</v>
      </c>
      <c r="G190" s="69">
        <v>1</v>
      </c>
      <c r="H190" s="69" t="s">
        <v>1029</v>
      </c>
      <c r="I190" s="69" t="s">
        <v>1034</v>
      </c>
      <c r="J190" s="70">
        <v>42370</v>
      </c>
      <c r="K190" s="69">
        <v>2544</v>
      </c>
      <c r="L190" s="69" t="s">
        <v>1040</v>
      </c>
      <c r="M190" s="69" t="s">
        <v>1040</v>
      </c>
      <c r="N190" s="69" t="s">
        <v>523</v>
      </c>
      <c r="O190" s="69" t="s">
        <v>454</v>
      </c>
      <c r="P190" s="69">
        <v>1</v>
      </c>
      <c r="Q190" s="69">
        <v>144</v>
      </c>
      <c r="R190" s="69" t="s">
        <v>85</v>
      </c>
      <c r="S190" s="69" t="s">
        <v>736</v>
      </c>
      <c r="T190" s="69" t="s">
        <v>727</v>
      </c>
      <c r="U190" s="69" t="s">
        <v>76</v>
      </c>
      <c r="V190" s="69" t="s">
        <v>745</v>
      </c>
    </row>
    <row r="191" spans="1:22" ht="12">
      <c r="A191" s="68" t="str">
        <f t="shared" si="2"/>
        <v>78683272</v>
      </c>
      <c r="B191" s="69" t="s">
        <v>975</v>
      </c>
      <c r="C191" s="69">
        <v>20567275</v>
      </c>
      <c r="D191" s="69"/>
      <c r="E191" s="69">
        <v>7868327</v>
      </c>
      <c r="F191" s="69">
        <v>2</v>
      </c>
      <c r="G191" s="69">
        <v>1</v>
      </c>
      <c r="H191" s="69" t="s">
        <v>1024</v>
      </c>
      <c r="I191" s="69" t="s">
        <v>1025</v>
      </c>
      <c r="J191" s="70">
        <v>42370</v>
      </c>
      <c r="K191" s="69">
        <v>2544</v>
      </c>
      <c r="L191" s="69" t="s">
        <v>1040</v>
      </c>
      <c r="M191" s="69" t="s">
        <v>1040</v>
      </c>
      <c r="N191" s="69" t="s">
        <v>523</v>
      </c>
      <c r="O191" s="69" t="s">
        <v>454</v>
      </c>
      <c r="P191" s="69">
        <v>1</v>
      </c>
      <c r="Q191" s="69">
        <v>144</v>
      </c>
      <c r="R191" s="69" t="s">
        <v>755</v>
      </c>
      <c r="S191" s="69" t="s">
        <v>735</v>
      </c>
      <c r="T191" s="69" t="s">
        <v>727</v>
      </c>
      <c r="U191" s="69" t="s">
        <v>76</v>
      </c>
      <c r="V191" s="69" t="s">
        <v>726</v>
      </c>
    </row>
    <row r="192" spans="1:22" ht="12">
      <c r="A192" s="68" t="str">
        <f t="shared" si="2"/>
        <v>72824361</v>
      </c>
      <c r="B192" s="69" t="s">
        <v>976</v>
      </c>
      <c r="C192" s="69">
        <v>17125857</v>
      </c>
      <c r="D192" s="69"/>
      <c r="E192" s="69">
        <v>7282436</v>
      </c>
      <c r="F192" s="69">
        <v>1</v>
      </c>
      <c r="G192" s="69">
        <v>1</v>
      </c>
      <c r="H192" s="69" t="s">
        <v>1027</v>
      </c>
      <c r="I192" s="69" t="s">
        <v>1028</v>
      </c>
      <c r="J192" s="70">
        <v>42370</v>
      </c>
      <c r="K192" s="69">
        <v>2544</v>
      </c>
      <c r="L192" s="69" t="s">
        <v>1040</v>
      </c>
      <c r="M192" s="69" t="s">
        <v>1040</v>
      </c>
      <c r="N192" s="69" t="s">
        <v>523</v>
      </c>
      <c r="O192" s="69" t="s">
        <v>454</v>
      </c>
      <c r="P192" s="69">
        <v>1</v>
      </c>
      <c r="Q192" s="69">
        <v>144</v>
      </c>
      <c r="R192" s="69" t="s">
        <v>755</v>
      </c>
      <c r="S192" s="69" t="s">
        <v>736</v>
      </c>
      <c r="T192" s="69" t="s">
        <v>727</v>
      </c>
      <c r="U192" s="69" t="s">
        <v>76</v>
      </c>
      <c r="V192" s="69" t="s">
        <v>747</v>
      </c>
    </row>
    <row r="193" spans="1:22" ht="12">
      <c r="A193" s="68" t="str">
        <f t="shared" si="2"/>
        <v>118263072</v>
      </c>
      <c r="B193" s="69" t="s">
        <v>977</v>
      </c>
      <c r="C193" s="69">
        <v>6986819</v>
      </c>
      <c r="D193" s="69">
        <v>0</v>
      </c>
      <c r="E193" s="69">
        <v>11826307</v>
      </c>
      <c r="F193" s="69">
        <v>2</v>
      </c>
      <c r="G193" s="69">
        <v>1</v>
      </c>
      <c r="H193" s="69" t="s">
        <v>1024</v>
      </c>
      <c r="I193" s="69" t="s">
        <v>1026</v>
      </c>
      <c r="J193" s="70">
        <v>42370</v>
      </c>
      <c r="K193" s="69">
        <v>2544</v>
      </c>
      <c r="L193" s="69" t="s">
        <v>1040</v>
      </c>
      <c r="M193" s="69" t="s">
        <v>1040</v>
      </c>
      <c r="N193" s="69" t="s">
        <v>523</v>
      </c>
      <c r="O193" s="69" t="s">
        <v>454</v>
      </c>
      <c r="P193" s="69">
        <v>1</v>
      </c>
      <c r="Q193" s="69">
        <v>144</v>
      </c>
      <c r="R193" s="69" t="s">
        <v>85</v>
      </c>
      <c r="S193" s="69" t="s">
        <v>736</v>
      </c>
      <c r="T193" s="69" t="s">
        <v>727</v>
      </c>
      <c r="U193" s="69" t="s">
        <v>76</v>
      </c>
      <c r="V193" s="69" t="s">
        <v>745</v>
      </c>
    </row>
    <row r="194" spans="1:22" ht="12">
      <c r="A194" s="68" t="str">
        <f aca="true" t="shared" si="3" ref="A194:A239">CONCATENATE(E194,F194)</f>
        <v>115846601</v>
      </c>
      <c r="B194" s="69" t="s">
        <v>978</v>
      </c>
      <c r="C194" s="69">
        <v>28028616</v>
      </c>
      <c r="D194" s="69">
        <v>8</v>
      </c>
      <c r="E194" s="69">
        <v>11584660</v>
      </c>
      <c r="F194" s="69">
        <v>1</v>
      </c>
      <c r="G194" s="69">
        <v>1</v>
      </c>
      <c r="H194" s="69" t="s">
        <v>1027</v>
      </c>
      <c r="I194" s="69" t="s">
        <v>1028</v>
      </c>
      <c r="J194" s="70">
        <v>42370</v>
      </c>
      <c r="K194" s="69">
        <v>2544</v>
      </c>
      <c r="L194" s="69" t="s">
        <v>1040</v>
      </c>
      <c r="M194" s="69" t="s">
        <v>1040</v>
      </c>
      <c r="N194" s="69" t="s">
        <v>523</v>
      </c>
      <c r="O194" s="69" t="s">
        <v>454</v>
      </c>
      <c r="P194" s="69">
        <v>1</v>
      </c>
      <c r="Q194" s="69">
        <v>144</v>
      </c>
      <c r="R194" s="69" t="s">
        <v>85</v>
      </c>
      <c r="S194" s="69" t="s">
        <v>736</v>
      </c>
      <c r="T194" s="69" t="s">
        <v>727</v>
      </c>
      <c r="U194" s="69" t="s">
        <v>76</v>
      </c>
      <c r="V194" s="69" t="s">
        <v>745</v>
      </c>
    </row>
    <row r="195" spans="1:22" ht="12">
      <c r="A195" s="68" t="str">
        <f t="shared" si="3"/>
        <v>93118411</v>
      </c>
      <c r="B195" s="69" t="s">
        <v>979</v>
      </c>
      <c r="C195" s="69">
        <v>18844246</v>
      </c>
      <c r="D195" s="69">
        <v>7</v>
      </c>
      <c r="E195" s="69">
        <v>9311841</v>
      </c>
      <c r="F195" s="69">
        <v>1</v>
      </c>
      <c r="G195" s="69">
        <v>1</v>
      </c>
      <c r="H195" s="69" t="s">
        <v>1029</v>
      </c>
      <c r="I195" s="69" t="s">
        <v>1030</v>
      </c>
      <c r="J195" s="70">
        <v>42370</v>
      </c>
      <c r="K195" s="69">
        <v>2544</v>
      </c>
      <c r="L195" s="69" t="s">
        <v>1040</v>
      </c>
      <c r="M195" s="69" t="s">
        <v>1040</v>
      </c>
      <c r="N195" s="69" t="s">
        <v>523</v>
      </c>
      <c r="O195" s="69" t="s">
        <v>454</v>
      </c>
      <c r="P195" s="69">
        <v>1</v>
      </c>
      <c r="Q195" s="69">
        <v>144</v>
      </c>
      <c r="R195" s="69" t="s">
        <v>85</v>
      </c>
      <c r="S195" s="69" t="s">
        <v>736</v>
      </c>
      <c r="T195" s="69" t="s">
        <v>727</v>
      </c>
      <c r="U195" s="69" t="s">
        <v>76</v>
      </c>
      <c r="V195" s="69" t="s">
        <v>747</v>
      </c>
    </row>
    <row r="196" spans="1:22" ht="12">
      <c r="A196" s="68" t="str">
        <f t="shared" si="3"/>
        <v>91210061</v>
      </c>
      <c r="B196" s="69" t="s">
        <v>980</v>
      </c>
      <c r="C196" s="69">
        <v>16758722</v>
      </c>
      <c r="D196" s="69">
        <v>5</v>
      </c>
      <c r="E196" s="69">
        <v>9121006</v>
      </c>
      <c r="F196" s="69">
        <v>1</v>
      </c>
      <c r="G196" s="69">
        <v>1</v>
      </c>
      <c r="H196" s="69" t="s">
        <v>1029</v>
      </c>
      <c r="I196" s="69" t="s">
        <v>1034</v>
      </c>
      <c r="J196" s="70">
        <v>42370</v>
      </c>
      <c r="K196" s="69">
        <v>2544</v>
      </c>
      <c r="L196" s="69" t="s">
        <v>1040</v>
      </c>
      <c r="M196" s="69" t="s">
        <v>1040</v>
      </c>
      <c r="N196" s="69" t="s">
        <v>523</v>
      </c>
      <c r="O196" s="69" t="s">
        <v>454</v>
      </c>
      <c r="P196" s="69">
        <v>1</v>
      </c>
      <c r="Q196" s="69">
        <v>144</v>
      </c>
      <c r="R196" s="69" t="s">
        <v>85</v>
      </c>
      <c r="S196" s="69" t="s">
        <v>735</v>
      </c>
      <c r="T196" s="69" t="s">
        <v>727</v>
      </c>
      <c r="U196" s="69" t="s">
        <v>76</v>
      </c>
      <c r="V196" s="69" t="s">
        <v>726</v>
      </c>
    </row>
    <row r="197" spans="1:22" ht="12">
      <c r="A197" s="68" t="str">
        <f t="shared" si="3"/>
        <v>43394602</v>
      </c>
      <c r="B197" s="69" t="s">
        <v>981</v>
      </c>
      <c r="C197" s="69">
        <v>18608503</v>
      </c>
      <c r="D197" s="69">
        <v>5</v>
      </c>
      <c r="E197" s="69">
        <v>4339460</v>
      </c>
      <c r="F197" s="69">
        <v>2</v>
      </c>
      <c r="G197" s="69">
        <v>1</v>
      </c>
      <c r="H197" s="69" t="s">
        <v>1027</v>
      </c>
      <c r="I197" s="69" t="s">
        <v>1031</v>
      </c>
      <c r="J197" s="70">
        <v>42370</v>
      </c>
      <c r="K197" s="69">
        <v>2544</v>
      </c>
      <c r="L197" s="69" t="s">
        <v>1040</v>
      </c>
      <c r="M197" s="69" t="s">
        <v>1040</v>
      </c>
      <c r="N197" s="69" t="s">
        <v>523</v>
      </c>
      <c r="O197" s="69" t="s">
        <v>454</v>
      </c>
      <c r="P197" s="69">
        <v>1</v>
      </c>
      <c r="Q197" s="69">
        <v>144</v>
      </c>
      <c r="R197" s="69" t="s">
        <v>755</v>
      </c>
      <c r="S197" s="69" t="s">
        <v>736</v>
      </c>
      <c r="T197" s="69" t="s">
        <v>727</v>
      </c>
      <c r="U197" s="69" t="s">
        <v>76</v>
      </c>
      <c r="V197" s="69" t="s">
        <v>747</v>
      </c>
    </row>
    <row r="198" spans="1:22" ht="12">
      <c r="A198" s="68" t="str">
        <f t="shared" si="3"/>
        <v>84460762</v>
      </c>
      <c r="B198" s="69" t="s">
        <v>982</v>
      </c>
      <c r="C198" s="69">
        <v>20262123</v>
      </c>
      <c r="D198" s="69"/>
      <c r="E198" s="69">
        <v>8446076</v>
      </c>
      <c r="F198" s="69">
        <v>2</v>
      </c>
      <c r="G198" s="69">
        <v>1</v>
      </c>
      <c r="H198" s="69" t="s">
        <v>1029</v>
      </c>
      <c r="I198" s="69" t="s">
        <v>1034</v>
      </c>
      <c r="J198" s="70">
        <v>43101</v>
      </c>
      <c r="K198" s="69">
        <v>84329</v>
      </c>
      <c r="L198" s="69" t="s">
        <v>421</v>
      </c>
      <c r="M198" s="69" t="s">
        <v>421</v>
      </c>
      <c r="N198" s="69" t="s">
        <v>523</v>
      </c>
      <c r="O198" s="69" t="s">
        <v>738</v>
      </c>
      <c r="P198" s="69">
        <v>1</v>
      </c>
      <c r="Q198" s="69">
        <v>142</v>
      </c>
      <c r="R198" s="69" t="s">
        <v>85</v>
      </c>
      <c r="S198" s="69" t="s">
        <v>736</v>
      </c>
      <c r="T198" s="69" t="s">
        <v>727</v>
      </c>
      <c r="U198" s="69" t="s">
        <v>76</v>
      </c>
      <c r="V198" s="69" t="s">
        <v>745</v>
      </c>
    </row>
    <row r="199" spans="1:22" ht="12">
      <c r="A199" s="68" t="str">
        <f t="shared" si="3"/>
        <v>125556291</v>
      </c>
      <c r="B199" s="69" t="s">
        <v>989</v>
      </c>
      <c r="C199" s="69">
        <v>20928737</v>
      </c>
      <c r="D199" s="69"/>
      <c r="E199" s="69">
        <v>12555629</v>
      </c>
      <c r="F199" s="69">
        <v>1</v>
      </c>
      <c r="G199" s="69">
        <v>8</v>
      </c>
      <c r="H199" s="69" t="s">
        <v>1027</v>
      </c>
      <c r="I199" s="69" t="s">
        <v>1028</v>
      </c>
      <c r="J199" s="70">
        <v>42370</v>
      </c>
      <c r="K199" s="69">
        <v>81706</v>
      </c>
      <c r="L199" s="69" t="s">
        <v>2130</v>
      </c>
      <c r="M199" s="69" t="s">
        <v>67</v>
      </c>
      <c r="N199" s="69" t="s">
        <v>523</v>
      </c>
      <c r="O199" s="69" t="s">
        <v>2</v>
      </c>
      <c r="P199" s="69">
        <v>8</v>
      </c>
      <c r="Q199" s="69">
        <v>209</v>
      </c>
      <c r="R199" s="69" t="s">
        <v>755</v>
      </c>
      <c r="S199" s="69" t="s">
        <v>736</v>
      </c>
      <c r="T199" s="69" t="s">
        <v>727</v>
      </c>
      <c r="U199" s="69" t="s">
        <v>76</v>
      </c>
      <c r="V199" s="69" t="s">
        <v>745</v>
      </c>
    </row>
    <row r="200" spans="1:22" ht="12">
      <c r="A200" s="68" t="str">
        <f t="shared" si="3"/>
        <v>94156102</v>
      </c>
      <c r="B200" s="69" t="s">
        <v>990</v>
      </c>
      <c r="C200" s="69">
        <v>18032828</v>
      </c>
      <c r="D200" s="69"/>
      <c r="E200" s="69">
        <v>9415610</v>
      </c>
      <c r="F200" s="69">
        <v>2</v>
      </c>
      <c r="G200" s="69">
        <v>8</v>
      </c>
      <c r="H200" s="69" t="s">
        <v>1024</v>
      </c>
      <c r="I200" s="69" t="s">
        <v>1025</v>
      </c>
      <c r="J200" s="70">
        <v>43101</v>
      </c>
      <c r="K200" s="69">
        <v>81706</v>
      </c>
      <c r="L200" s="69" t="s">
        <v>2130</v>
      </c>
      <c r="M200" s="69" t="s">
        <v>67</v>
      </c>
      <c r="N200" s="69" t="s">
        <v>523</v>
      </c>
      <c r="O200" s="69" t="s">
        <v>2</v>
      </c>
      <c r="P200" s="69">
        <v>8</v>
      </c>
      <c r="Q200" s="69">
        <v>209</v>
      </c>
      <c r="R200" s="69" t="s">
        <v>85</v>
      </c>
      <c r="S200" s="69" t="s">
        <v>735</v>
      </c>
      <c r="T200" s="69" t="s">
        <v>663</v>
      </c>
      <c r="U200" s="69" t="s">
        <v>76</v>
      </c>
      <c r="V200" s="69" t="s">
        <v>726</v>
      </c>
    </row>
    <row r="201" spans="1:22" ht="12">
      <c r="A201" s="68" t="str">
        <f t="shared" si="3"/>
        <v>113038152</v>
      </c>
      <c r="B201" s="69" t="s">
        <v>991</v>
      </c>
      <c r="C201" s="69">
        <v>19555308</v>
      </c>
      <c r="D201" s="69"/>
      <c r="E201" s="69">
        <v>11303815</v>
      </c>
      <c r="F201" s="69">
        <v>2</v>
      </c>
      <c r="G201" s="69">
        <v>12</v>
      </c>
      <c r="H201" s="69" t="s">
        <v>1024</v>
      </c>
      <c r="I201" s="69" t="s">
        <v>1026</v>
      </c>
      <c r="J201" s="70">
        <v>43101</v>
      </c>
      <c r="K201" s="69">
        <v>7075</v>
      </c>
      <c r="L201" s="69" t="s">
        <v>1551</v>
      </c>
      <c r="M201" s="69" t="s">
        <v>336</v>
      </c>
      <c r="N201" s="69" t="s">
        <v>11</v>
      </c>
      <c r="O201" s="69" t="s">
        <v>328</v>
      </c>
      <c r="P201" s="69">
        <v>12</v>
      </c>
      <c r="Q201" s="69">
        <v>438</v>
      </c>
      <c r="R201" s="69" t="s">
        <v>85</v>
      </c>
      <c r="S201" s="69" t="s">
        <v>735</v>
      </c>
      <c r="T201" s="69" t="s">
        <v>663</v>
      </c>
      <c r="U201" s="69" t="s">
        <v>76</v>
      </c>
      <c r="V201" s="69" t="s">
        <v>726</v>
      </c>
    </row>
    <row r="202" spans="1:22" ht="12">
      <c r="A202" s="68" t="str">
        <f t="shared" si="3"/>
        <v>80883911</v>
      </c>
      <c r="B202" s="69" t="s">
        <v>992</v>
      </c>
      <c r="C202" s="69">
        <v>18628197</v>
      </c>
      <c r="D202" s="69">
        <v>3</v>
      </c>
      <c r="E202" s="69">
        <v>8088391</v>
      </c>
      <c r="F202" s="69">
        <v>1</v>
      </c>
      <c r="G202" s="69">
        <v>1</v>
      </c>
      <c r="H202" s="69" t="s">
        <v>1027</v>
      </c>
      <c r="I202" s="69" t="s">
        <v>1031</v>
      </c>
      <c r="J202" s="70">
        <v>42370</v>
      </c>
      <c r="K202" s="69">
        <v>7101</v>
      </c>
      <c r="L202" s="69" t="s">
        <v>1556</v>
      </c>
      <c r="M202" s="69" t="s">
        <v>336</v>
      </c>
      <c r="N202" s="69" t="s">
        <v>11</v>
      </c>
      <c r="O202" s="69" t="s">
        <v>125</v>
      </c>
      <c r="P202" s="69">
        <v>1</v>
      </c>
      <c r="Q202" s="69">
        <v>143</v>
      </c>
      <c r="R202" s="69" t="s">
        <v>755</v>
      </c>
      <c r="S202" s="69" t="s">
        <v>736</v>
      </c>
      <c r="T202" s="69" t="s">
        <v>727</v>
      </c>
      <c r="U202" s="69" t="s">
        <v>76</v>
      </c>
      <c r="V202" s="69" t="s">
        <v>747</v>
      </c>
    </row>
    <row r="203" spans="1:22" ht="12">
      <c r="A203" s="68" t="str">
        <f t="shared" si="3"/>
        <v>91495081</v>
      </c>
      <c r="B203" s="69" t="s">
        <v>993</v>
      </c>
      <c r="C203" s="69">
        <v>24887269</v>
      </c>
      <c r="D203" s="69"/>
      <c r="E203" s="69">
        <v>9149508</v>
      </c>
      <c r="F203" s="69">
        <v>1</v>
      </c>
      <c r="G203" s="69">
        <v>1</v>
      </c>
      <c r="H203" s="69" t="s">
        <v>1029</v>
      </c>
      <c r="I203" s="69" t="s">
        <v>1034</v>
      </c>
      <c r="J203" s="70">
        <v>42370</v>
      </c>
      <c r="K203" s="69">
        <v>6921</v>
      </c>
      <c r="L203" s="69" t="s">
        <v>1539</v>
      </c>
      <c r="M203" s="69" t="s">
        <v>336</v>
      </c>
      <c r="N203" s="69" t="s">
        <v>11</v>
      </c>
      <c r="O203" s="69" t="s">
        <v>738</v>
      </c>
      <c r="P203" s="69">
        <v>1</v>
      </c>
      <c r="Q203" s="69">
        <v>143</v>
      </c>
      <c r="R203" s="69" t="s">
        <v>755</v>
      </c>
      <c r="S203" s="69" t="s">
        <v>735</v>
      </c>
      <c r="T203" s="69" t="s">
        <v>727</v>
      </c>
      <c r="U203" s="69" t="s">
        <v>76</v>
      </c>
      <c r="V203" s="69" t="s">
        <v>726</v>
      </c>
    </row>
    <row r="204" spans="1:22" ht="12">
      <c r="A204" s="68" t="str">
        <f t="shared" si="3"/>
        <v>136357481</v>
      </c>
      <c r="B204" s="69" t="s">
        <v>994</v>
      </c>
      <c r="C204" s="69">
        <v>28339784</v>
      </c>
      <c r="D204" s="69">
        <v>6</v>
      </c>
      <c r="E204" s="69">
        <v>13635748</v>
      </c>
      <c r="F204" s="69">
        <v>1</v>
      </c>
      <c r="G204" s="69">
        <v>1</v>
      </c>
      <c r="H204" s="69" t="s">
        <v>1027</v>
      </c>
      <c r="I204" s="69" t="s">
        <v>1028</v>
      </c>
      <c r="J204" s="70">
        <v>42370</v>
      </c>
      <c r="K204" s="69">
        <v>7101</v>
      </c>
      <c r="L204" s="69" t="s">
        <v>1556</v>
      </c>
      <c r="M204" s="69" t="s">
        <v>336</v>
      </c>
      <c r="N204" s="69" t="s">
        <v>11</v>
      </c>
      <c r="O204" s="69" t="s">
        <v>125</v>
      </c>
      <c r="P204" s="69">
        <v>1</v>
      </c>
      <c r="Q204" s="69">
        <v>143</v>
      </c>
      <c r="R204" s="69" t="s">
        <v>85</v>
      </c>
      <c r="S204" s="69" t="s">
        <v>736</v>
      </c>
      <c r="T204" s="69" t="s">
        <v>727</v>
      </c>
      <c r="U204" s="69" t="s">
        <v>76</v>
      </c>
      <c r="V204" s="69" t="s">
        <v>745</v>
      </c>
    </row>
    <row r="205" spans="1:22" ht="12">
      <c r="A205" s="68" t="str">
        <f t="shared" si="3"/>
        <v>129593642</v>
      </c>
      <c r="B205" s="69" t="s">
        <v>995</v>
      </c>
      <c r="C205" s="69">
        <v>33650548</v>
      </c>
      <c r="D205" s="69">
        <v>6</v>
      </c>
      <c r="E205" s="69">
        <v>12959364</v>
      </c>
      <c r="F205" s="69">
        <v>2</v>
      </c>
      <c r="G205" s="69">
        <v>1</v>
      </c>
      <c r="H205" s="69" t="s">
        <v>1024</v>
      </c>
      <c r="I205" s="69" t="s">
        <v>1026</v>
      </c>
      <c r="J205" s="70">
        <v>42370</v>
      </c>
      <c r="K205" s="69">
        <v>7124</v>
      </c>
      <c r="L205" s="69" t="s">
        <v>728</v>
      </c>
      <c r="M205" s="69" t="s">
        <v>728</v>
      </c>
      <c r="N205" s="69" t="s">
        <v>14</v>
      </c>
      <c r="O205" s="69" t="s">
        <v>738</v>
      </c>
      <c r="P205" s="69">
        <v>1</v>
      </c>
      <c r="Q205" s="69">
        <v>143</v>
      </c>
      <c r="R205" s="69" t="s">
        <v>85</v>
      </c>
      <c r="S205" s="69" t="s">
        <v>736</v>
      </c>
      <c r="T205" s="69" t="s">
        <v>727</v>
      </c>
      <c r="U205" s="69" t="s">
        <v>76</v>
      </c>
      <c r="V205" s="69" t="s">
        <v>754</v>
      </c>
    </row>
    <row r="206" spans="1:22" ht="12">
      <c r="A206" s="68" t="str">
        <f t="shared" si="3"/>
        <v>75674314</v>
      </c>
      <c r="B206" s="69" t="s">
        <v>996</v>
      </c>
      <c r="C206" s="69">
        <v>18309943</v>
      </c>
      <c r="D206" s="69">
        <v>6</v>
      </c>
      <c r="E206" s="69">
        <v>7567431</v>
      </c>
      <c r="F206" s="69">
        <v>4</v>
      </c>
      <c r="G206" s="69">
        <v>1</v>
      </c>
      <c r="H206" s="69" t="s">
        <v>758</v>
      </c>
      <c r="I206" s="69" t="s">
        <v>1035</v>
      </c>
      <c r="J206" s="70">
        <v>42370</v>
      </c>
      <c r="K206" s="69">
        <v>7124</v>
      </c>
      <c r="L206" s="69" t="s">
        <v>728</v>
      </c>
      <c r="M206" s="69" t="s">
        <v>728</v>
      </c>
      <c r="N206" s="69" t="s">
        <v>14</v>
      </c>
      <c r="O206" s="69" t="s">
        <v>738</v>
      </c>
      <c r="P206" s="69">
        <v>1</v>
      </c>
      <c r="Q206" s="69">
        <v>143</v>
      </c>
      <c r="R206" s="69" t="s">
        <v>85</v>
      </c>
      <c r="S206" s="69" t="s">
        <v>736</v>
      </c>
      <c r="T206" s="69" t="s">
        <v>727</v>
      </c>
      <c r="U206" s="69" t="s">
        <v>76</v>
      </c>
      <c r="V206" s="69" t="s">
        <v>745</v>
      </c>
    </row>
    <row r="207" spans="1:22" ht="12">
      <c r="A207" s="68" t="str">
        <f t="shared" si="3"/>
        <v>80478202</v>
      </c>
      <c r="B207" s="69" t="s">
        <v>997</v>
      </c>
      <c r="C207" s="69">
        <v>15276319</v>
      </c>
      <c r="D207" s="69">
        <v>3</v>
      </c>
      <c r="E207" s="69">
        <v>8047820</v>
      </c>
      <c r="F207" s="69">
        <v>2</v>
      </c>
      <c r="G207" s="69">
        <v>1</v>
      </c>
      <c r="H207" s="69" t="s">
        <v>1029</v>
      </c>
      <c r="I207" s="69" t="s">
        <v>1034</v>
      </c>
      <c r="J207" s="70">
        <v>42370</v>
      </c>
      <c r="K207" s="69">
        <v>5875</v>
      </c>
      <c r="L207" s="69" t="s">
        <v>1516</v>
      </c>
      <c r="M207" s="69" t="s">
        <v>1516</v>
      </c>
      <c r="N207" s="69" t="s">
        <v>523</v>
      </c>
      <c r="O207" s="69" t="s">
        <v>738</v>
      </c>
      <c r="P207" s="69">
        <v>1</v>
      </c>
      <c r="Q207" s="69">
        <v>143</v>
      </c>
      <c r="R207" s="69" t="s">
        <v>755</v>
      </c>
      <c r="S207" s="69" t="s">
        <v>736</v>
      </c>
      <c r="T207" s="69" t="s">
        <v>727</v>
      </c>
      <c r="U207" s="69" t="s">
        <v>76</v>
      </c>
      <c r="V207" s="69" t="s">
        <v>745</v>
      </c>
    </row>
    <row r="208" spans="1:22" ht="12">
      <c r="A208" s="68" t="str">
        <f t="shared" si="3"/>
        <v>52201804</v>
      </c>
      <c r="B208" s="69" t="s">
        <v>998</v>
      </c>
      <c r="C208" s="69">
        <v>17680419</v>
      </c>
      <c r="D208" s="69">
        <v>5</v>
      </c>
      <c r="E208" s="69">
        <v>5220180</v>
      </c>
      <c r="F208" s="69">
        <v>4</v>
      </c>
      <c r="G208" s="69">
        <v>1</v>
      </c>
      <c r="H208" s="69" t="s">
        <v>1029</v>
      </c>
      <c r="I208" s="69" t="s">
        <v>1030</v>
      </c>
      <c r="J208" s="70">
        <v>42370</v>
      </c>
      <c r="K208" s="69">
        <v>5875</v>
      </c>
      <c r="L208" s="69" t="s">
        <v>1516</v>
      </c>
      <c r="M208" s="69" t="s">
        <v>1516</v>
      </c>
      <c r="N208" s="69" t="s">
        <v>523</v>
      </c>
      <c r="O208" s="69" t="s">
        <v>738</v>
      </c>
      <c r="P208" s="69">
        <v>1</v>
      </c>
      <c r="Q208" s="69">
        <v>143</v>
      </c>
      <c r="R208" s="69" t="s">
        <v>85</v>
      </c>
      <c r="S208" s="69" t="s">
        <v>736</v>
      </c>
      <c r="T208" s="69" t="s">
        <v>727</v>
      </c>
      <c r="U208" s="69" t="s">
        <v>76</v>
      </c>
      <c r="V208" s="69" t="s">
        <v>745</v>
      </c>
    </row>
    <row r="209" spans="1:22" ht="12">
      <c r="A209" s="68" t="str">
        <f t="shared" si="3"/>
        <v>91109142</v>
      </c>
      <c r="B209" s="69" t="s">
        <v>999</v>
      </c>
      <c r="C209" s="69">
        <v>11744114</v>
      </c>
      <c r="D209" s="69">
        <v>4</v>
      </c>
      <c r="E209" s="69">
        <v>9110914</v>
      </c>
      <c r="F209" s="69">
        <v>2</v>
      </c>
      <c r="G209" s="69">
        <v>1</v>
      </c>
      <c r="H209" s="69" t="s">
        <v>1029</v>
      </c>
      <c r="I209" s="69" t="s">
        <v>1034</v>
      </c>
      <c r="J209" s="70">
        <v>42370</v>
      </c>
      <c r="K209" s="69">
        <v>5875</v>
      </c>
      <c r="L209" s="69" t="s">
        <v>1516</v>
      </c>
      <c r="M209" s="69" t="s">
        <v>1516</v>
      </c>
      <c r="N209" s="69" t="s">
        <v>523</v>
      </c>
      <c r="O209" s="69" t="s">
        <v>738</v>
      </c>
      <c r="P209" s="69">
        <v>1</v>
      </c>
      <c r="Q209" s="69">
        <v>143</v>
      </c>
      <c r="R209" s="69" t="s">
        <v>85</v>
      </c>
      <c r="S209" s="69" t="s">
        <v>735</v>
      </c>
      <c r="T209" s="69" t="s">
        <v>727</v>
      </c>
      <c r="U209" s="69" t="s">
        <v>76</v>
      </c>
      <c r="V209" s="69" t="s">
        <v>726</v>
      </c>
    </row>
    <row r="210" spans="1:22" ht="12">
      <c r="A210" s="68" t="str">
        <f t="shared" si="3"/>
        <v>78065531</v>
      </c>
      <c r="B210" s="69" t="s">
        <v>1000</v>
      </c>
      <c r="C210" s="69">
        <v>18365615</v>
      </c>
      <c r="D210" s="69">
        <v>5</v>
      </c>
      <c r="E210" s="69">
        <v>7806553</v>
      </c>
      <c r="F210" s="69">
        <v>1</v>
      </c>
      <c r="G210" s="69">
        <v>1</v>
      </c>
      <c r="H210" s="69" t="s">
        <v>1029</v>
      </c>
      <c r="I210" s="69" t="s">
        <v>1034</v>
      </c>
      <c r="J210" s="70">
        <v>42370</v>
      </c>
      <c r="K210" s="69">
        <v>5875</v>
      </c>
      <c r="L210" s="69" t="s">
        <v>1516</v>
      </c>
      <c r="M210" s="69" t="s">
        <v>1516</v>
      </c>
      <c r="N210" s="69" t="s">
        <v>523</v>
      </c>
      <c r="O210" s="69" t="s">
        <v>738</v>
      </c>
      <c r="P210" s="69">
        <v>1</v>
      </c>
      <c r="Q210" s="69">
        <v>143</v>
      </c>
      <c r="R210" s="69" t="s">
        <v>85</v>
      </c>
      <c r="S210" s="69" t="s">
        <v>736</v>
      </c>
      <c r="T210" s="69" t="s">
        <v>727</v>
      </c>
      <c r="U210" s="69" t="s">
        <v>76</v>
      </c>
      <c r="V210" s="69" t="s">
        <v>745</v>
      </c>
    </row>
    <row r="211" spans="1:22" ht="12">
      <c r="A211" s="68" t="str">
        <f t="shared" si="3"/>
        <v>80800101</v>
      </c>
      <c r="B211" s="69" t="s">
        <v>1001</v>
      </c>
      <c r="C211" s="69">
        <v>24580852</v>
      </c>
      <c r="D211" s="69">
        <v>8</v>
      </c>
      <c r="E211" s="69">
        <v>8080010</v>
      </c>
      <c r="F211" s="69">
        <v>1</v>
      </c>
      <c r="G211" s="69">
        <v>1</v>
      </c>
      <c r="H211" s="69" t="s">
        <v>1027</v>
      </c>
      <c r="I211" s="69" t="s">
        <v>1031</v>
      </c>
      <c r="J211" s="70">
        <v>42370</v>
      </c>
      <c r="K211" s="69">
        <v>5875</v>
      </c>
      <c r="L211" s="69" t="s">
        <v>1516</v>
      </c>
      <c r="M211" s="69" t="s">
        <v>1516</v>
      </c>
      <c r="N211" s="69" t="s">
        <v>523</v>
      </c>
      <c r="O211" s="69" t="s">
        <v>738</v>
      </c>
      <c r="P211" s="69">
        <v>1</v>
      </c>
      <c r="Q211" s="69">
        <v>143</v>
      </c>
      <c r="R211" s="69" t="s">
        <v>755</v>
      </c>
      <c r="S211" s="69" t="s">
        <v>736</v>
      </c>
      <c r="T211" s="69" t="s">
        <v>727</v>
      </c>
      <c r="U211" s="69" t="s">
        <v>76</v>
      </c>
      <c r="V211" s="69" t="s">
        <v>745</v>
      </c>
    </row>
    <row r="212" spans="1:22" ht="12">
      <c r="A212" s="68" t="str">
        <f t="shared" si="3"/>
        <v>78050811</v>
      </c>
      <c r="B212" s="69" t="s">
        <v>1002</v>
      </c>
      <c r="C212" s="69">
        <v>18963495</v>
      </c>
      <c r="D212" s="69"/>
      <c r="E212" s="69">
        <v>7805081</v>
      </c>
      <c r="F212" s="69">
        <v>1</v>
      </c>
      <c r="G212" s="69">
        <v>1</v>
      </c>
      <c r="H212" s="69" t="s">
        <v>1027</v>
      </c>
      <c r="I212" s="69" t="s">
        <v>1031</v>
      </c>
      <c r="J212" s="70">
        <v>43101</v>
      </c>
      <c r="K212" s="69">
        <v>5875</v>
      </c>
      <c r="L212" s="69" t="s">
        <v>1516</v>
      </c>
      <c r="M212" s="69" t="s">
        <v>1516</v>
      </c>
      <c r="N212" s="69" t="s">
        <v>523</v>
      </c>
      <c r="O212" s="69" t="s">
        <v>738</v>
      </c>
      <c r="P212" s="69">
        <v>1</v>
      </c>
      <c r="Q212" s="69">
        <v>143</v>
      </c>
      <c r="R212" s="69" t="s">
        <v>755</v>
      </c>
      <c r="S212" s="69" t="s">
        <v>736</v>
      </c>
      <c r="T212" s="69" t="s">
        <v>727</v>
      </c>
      <c r="U212" s="69" t="s">
        <v>76</v>
      </c>
      <c r="V212" s="69" t="s">
        <v>745</v>
      </c>
    </row>
    <row r="213" spans="1:22" ht="12">
      <c r="A213" s="68" t="str">
        <f t="shared" si="3"/>
        <v>93696361</v>
      </c>
      <c r="B213" s="69" t="s">
        <v>1003</v>
      </c>
      <c r="C213" s="69">
        <v>11793037</v>
      </c>
      <c r="D213" s="69">
        <v>4</v>
      </c>
      <c r="E213" s="69">
        <v>9369636</v>
      </c>
      <c r="F213" s="69">
        <v>1</v>
      </c>
      <c r="G213" s="69">
        <v>1</v>
      </c>
      <c r="H213" s="69" t="s">
        <v>1027</v>
      </c>
      <c r="I213" s="69" t="s">
        <v>1028</v>
      </c>
      <c r="J213" s="70">
        <v>42370</v>
      </c>
      <c r="K213" s="69">
        <v>7250</v>
      </c>
      <c r="L213" s="69" t="s">
        <v>661</v>
      </c>
      <c r="M213" s="69" t="s">
        <v>661</v>
      </c>
      <c r="N213" s="69" t="s">
        <v>11</v>
      </c>
      <c r="O213" s="69" t="s">
        <v>738</v>
      </c>
      <c r="P213" s="69">
        <v>1</v>
      </c>
      <c r="Q213" s="69">
        <v>143</v>
      </c>
      <c r="R213" s="69" t="s">
        <v>755</v>
      </c>
      <c r="S213" s="69" t="s">
        <v>736</v>
      </c>
      <c r="T213" s="69" t="s">
        <v>727</v>
      </c>
      <c r="U213" s="69" t="s">
        <v>76</v>
      </c>
      <c r="V213" s="69" t="s">
        <v>745</v>
      </c>
    </row>
    <row r="214" spans="1:22" ht="12">
      <c r="A214" s="68" t="str">
        <f t="shared" si="3"/>
        <v>78702431</v>
      </c>
      <c r="B214" s="69" t="s">
        <v>1004</v>
      </c>
      <c r="C214" s="69">
        <v>21366769</v>
      </c>
      <c r="D214" s="69">
        <v>1</v>
      </c>
      <c r="E214" s="69">
        <v>7870243</v>
      </c>
      <c r="F214" s="69">
        <v>1</v>
      </c>
      <c r="G214" s="69">
        <v>1</v>
      </c>
      <c r="H214" s="69" t="s">
        <v>1029</v>
      </c>
      <c r="I214" s="69" t="s">
        <v>1030</v>
      </c>
      <c r="J214" s="70">
        <v>42370</v>
      </c>
      <c r="K214" s="69">
        <v>26748</v>
      </c>
      <c r="L214" s="69" t="s">
        <v>1574</v>
      </c>
      <c r="M214" s="69" t="s">
        <v>1574</v>
      </c>
      <c r="N214" s="69" t="s">
        <v>523</v>
      </c>
      <c r="O214" s="69" t="s">
        <v>738</v>
      </c>
      <c r="P214" s="69">
        <v>1</v>
      </c>
      <c r="Q214" s="69">
        <v>145</v>
      </c>
      <c r="R214" s="69" t="s">
        <v>755</v>
      </c>
      <c r="S214" s="69" t="s">
        <v>736</v>
      </c>
      <c r="T214" s="69" t="s">
        <v>727</v>
      </c>
      <c r="U214" s="69" t="s">
        <v>76</v>
      </c>
      <c r="V214" s="69" t="s">
        <v>747</v>
      </c>
    </row>
    <row r="215" spans="1:22" ht="12">
      <c r="A215" s="68" t="str">
        <f t="shared" si="3"/>
        <v>113720721</v>
      </c>
      <c r="B215" s="69" t="s">
        <v>1005</v>
      </c>
      <c r="C215" s="69">
        <v>18948931</v>
      </c>
      <c r="D215" s="69">
        <v>5</v>
      </c>
      <c r="E215" s="69">
        <v>11372072</v>
      </c>
      <c r="F215" s="69">
        <v>1</v>
      </c>
      <c r="G215" s="69">
        <v>1</v>
      </c>
      <c r="H215" s="69" t="s">
        <v>1027</v>
      </c>
      <c r="I215" s="69" t="s">
        <v>1031</v>
      </c>
      <c r="J215" s="70">
        <v>42370</v>
      </c>
      <c r="K215" s="69">
        <v>26748</v>
      </c>
      <c r="L215" s="69" t="s">
        <v>1574</v>
      </c>
      <c r="M215" s="69" t="s">
        <v>1574</v>
      </c>
      <c r="N215" s="69" t="s">
        <v>523</v>
      </c>
      <c r="O215" s="69" t="s">
        <v>738</v>
      </c>
      <c r="P215" s="69">
        <v>1</v>
      </c>
      <c r="Q215" s="69">
        <v>145</v>
      </c>
      <c r="R215" s="69" t="s">
        <v>755</v>
      </c>
      <c r="S215" s="69" t="s">
        <v>736</v>
      </c>
      <c r="T215" s="69" t="s">
        <v>727</v>
      </c>
      <c r="U215" s="69" t="s">
        <v>76</v>
      </c>
      <c r="V215" s="69" t="s">
        <v>745</v>
      </c>
    </row>
    <row r="216" spans="1:22" ht="12">
      <c r="A216" s="68" t="str">
        <f t="shared" si="3"/>
        <v>122823644</v>
      </c>
      <c r="B216" s="69" t="s">
        <v>1006</v>
      </c>
      <c r="C216" s="69">
        <v>24377848</v>
      </c>
      <c r="D216" s="69" t="s">
        <v>2193</v>
      </c>
      <c r="E216" s="69">
        <v>12282364</v>
      </c>
      <c r="F216" s="69">
        <v>4</v>
      </c>
      <c r="G216" s="69">
        <v>1</v>
      </c>
      <c r="H216" s="69" t="s">
        <v>758</v>
      </c>
      <c r="I216" s="69" t="s">
        <v>1035</v>
      </c>
      <c r="J216" s="70">
        <v>43101</v>
      </c>
      <c r="K216" s="69">
        <v>26748</v>
      </c>
      <c r="L216" s="69" t="s">
        <v>1574</v>
      </c>
      <c r="M216" s="69" t="s">
        <v>1574</v>
      </c>
      <c r="N216" s="69" t="s">
        <v>523</v>
      </c>
      <c r="O216" s="69" t="s">
        <v>738</v>
      </c>
      <c r="P216" s="69">
        <v>1</v>
      </c>
      <c r="Q216" s="69">
        <v>145</v>
      </c>
      <c r="R216" s="69" t="s">
        <v>85</v>
      </c>
      <c r="S216" s="69" t="s">
        <v>736</v>
      </c>
      <c r="T216" s="69" t="s">
        <v>727</v>
      </c>
      <c r="U216" s="69" t="s">
        <v>76</v>
      </c>
      <c r="V216" s="69" t="s">
        <v>745</v>
      </c>
    </row>
    <row r="217" spans="1:22" ht="12">
      <c r="A217" s="68" t="str">
        <f t="shared" si="3"/>
        <v>96437712</v>
      </c>
      <c r="B217" s="69" t="s">
        <v>1007</v>
      </c>
      <c r="C217" s="69">
        <v>21961673</v>
      </c>
      <c r="D217" s="69">
        <v>5</v>
      </c>
      <c r="E217" s="69">
        <v>9643771</v>
      </c>
      <c r="F217" s="69">
        <v>2</v>
      </c>
      <c r="G217" s="69">
        <v>1</v>
      </c>
      <c r="H217" s="69" t="s">
        <v>1029</v>
      </c>
      <c r="I217" s="69" t="s">
        <v>1030</v>
      </c>
      <c r="J217" s="70">
        <v>42370</v>
      </c>
      <c r="K217" s="69">
        <v>26748</v>
      </c>
      <c r="L217" s="69" t="s">
        <v>1574</v>
      </c>
      <c r="M217" s="69" t="s">
        <v>1574</v>
      </c>
      <c r="N217" s="69" t="s">
        <v>523</v>
      </c>
      <c r="O217" s="69" t="s">
        <v>738</v>
      </c>
      <c r="P217" s="69">
        <v>1</v>
      </c>
      <c r="Q217" s="69">
        <v>145</v>
      </c>
      <c r="R217" s="69" t="s">
        <v>755</v>
      </c>
      <c r="S217" s="69" t="s">
        <v>736</v>
      </c>
      <c r="T217" s="69" t="s">
        <v>727</v>
      </c>
      <c r="U217" s="69" t="s">
        <v>76</v>
      </c>
      <c r="V217" s="69" t="s">
        <v>745</v>
      </c>
    </row>
    <row r="218" spans="1:22" ht="12">
      <c r="A218" s="68" t="str">
        <f t="shared" si="3"/>
        <v>100217112</v>
      </c>
      <c r="B218" s="69" t="s">
        <v>1008</v>
      </c>
      <c r="C218" s="69">
        <v>21545002</v>
      </c>
      <c r="D218" s="69">
        <v>4</v>
      </c>
      <c r="E218" s="69">
        <v>10021711</v>
      </c>
      <c r="F218" s="69">
        <v>2</v>
      </c>
      <c r="G218" s="69">
        <v>1</v>
      </c>
      <c r="H218" s="69" t="s">
        <v>1029</v>
      </c>
      <c r="I218" s="69" t="s">
        <v>1030</v>
      </c>
      <c r="J218" s="70">
        <v>42370</v>
      </c>
      <c r="K218" s="69">
        <v>26748</v>
      </c>
      <c r="L218" s="69" t="s">
        <v>1574</v>
      </c>
      <c r="M218" s="69" t="s">
        <v>1574</v>
      </c>
      <c r="N218" s="69" t="s">
        <v>523</v>
      </c>
      <c r="O218" s="69" t="s">
        <v>738</v>
      </c>
      <c r="P218" s="69">
        <v>1</v>
      </c>
      <c r="Q218" s="69">
        <v>145</v>
      </c>
      <c r="R218" s="69" t="s">
        <v>755</v>
      </c>
      <c r="S218" s="69" t="s">
        <v>736</v>
      </c>
      <c r="T218" s="69" t="s">
        <v>727</v>
      </c>
      <c r="U218" s="69" t="s">
        <v>76</v>
      </c>
      <c r="V218" s="69" t="s">
        <v>745</v>
      </c>
    </row>
    <row r="219" spans="1:22" ht="12">
      <c r="A219" s="68" t="str">
        <f t="shared" si="3"/>
        <v>94362971</v>
      </c>
      <c r="B219" s="69" t="s">
        <v>1009</v>
      </c>
      <c r="C219" s="69">
        <v>11111284</v>
      </c>
      <c r="D219" s="69">
        <v>9</v>
      </c>
      <c r="E219" s="69">
        <v>9436297</v>
      </c>
      <c r="F219" s="69">
        <v>1</v>
      </c>
      <c r="G219" s="69">
        <v>1</v>
      </c>
      <c r="H219" s="69" t="s">
        <v>1027</v>
      </c>
      <c r="I219" s="69" t="s">
        <v>1028</v>
      </c>
      <c r="J219" s="70">
        <v>43101</v>
      </c>
      <c r="K219" s="69">
        <v>26748</v>
      </c>
      <c r="L219" s="69" t="s">
        <v>1574</v>
      </c>
      <c r="M219" s="69" t="s">
        <v>1574</v>
      </c>
      <c r="N219" s="69" t="s">
        <v>523</v>
      </c>
      <c r="O219" s="69" t="s">
        <v>738</v>
      </c>
      <c r="P219" s="69">
        <v>1</v>
      </c>
      <c r="Q219" s="69">
        <v>145</v>
      </c>
      <c r="R219" s="69" t="s">
        <v>755</v>
      </c>
      <c r="S219" s="69" t="s">
        <v>735</v>
      </c>
      <c r="T219" s="69" t="s">
        <v>727</v>
      </c>
      <c r="U219" s="69" t="s">
        <v>76</v>
      </c>
      <c r="V219" s="69" t="s">
        <v>726</v>
      </c>
    </row>
    <row r="220" spans="1:22" ht="12">
      <c r="A220" s="68" t="str">
        <f t="shared" si="3"/>
        <v>111790281</v>
      </c>
      <c r="B220" s="69" t="s">
        <v>1010</v>
      </c>
      <c r="C220" s="69">
        <v>15965577</v>
      </c>
      <c r="D220" s="69">
        <v>8</v>
      </c>
      <c r="E220" s="69">
        <v>11179028</v>
      </c>
      <c r="F220" s="69">
        <v>1</v>
      </c>
      <c r="G220" s="69">
        <v>1</v>
      </c>
      <c r="H220" s="69" t="s">
        <v>1029</v>
      </c>
      <c r="I220" s="69" t="s">
        <v>1030</v>
      </c>
      <c r="J220" s="70">
        <v>42370</v>
      </c>
      <c r="K220" s="69">
        <v>26748</v>
      </c>
      <c r="L220" s="69" t="s">
        <v>1574</v>
      </c>
      <c r="M220" s="69" t="s">
        <v>1574</v>
      </c>
      <c r="N220" s="69" t="s">
        <v>523</v>
      </c>
      <c r="O220" s="69" t="s">
        <v>738</v>
      </c>
      <c r="P220" s="69">
        <v>1</v>
      </c>
      <c r="Q220" s="69">
        <v>145</v>
      </c>
      <c r="R220" s="69" t="s">
        <v>755</v>
      </c>
      <c r="S220" s="69" t="s">
        <v>736</v>
      </c>
      <c r="T220" s="69" t="s">
        <v>727</v>
      </c>
      <c r="U220" s="69" t="s">
        <v>76</v>
      </c>
      <c r="V220" s="69" t="s">
        <v>745</v>
      </c>
    </row>
    <row r="221" spans="1:22" ht="12">
      <c r="A221" s="68" t="str">
        <f t="shared" si="3"/>
        <v>72995901</v>
      </c>
      <c r="B221" s="69" t="s">
        <v>1011</v>
      </c>
      <c r="C221" s="69">
        <v>17167428</v>
      </c>
      <c r="D221" s="69">
        <v>5</v>
      </c>
      <c r="E221" s="69">
        <v>7299590</v>
      </c>
      <c r="F221" s="69">
        <v>1</v>
      </c>
      <c r="G221" s="69">
        <v>1</v>
      </c>
      <c r="H221" s="69" t="s">
        <v>1024</v>
      </c>
      <c r="I221" s="69" t="s">
        <v>1026</v>
      </c>
      <c r="J221" s="70">
        <v>42370</v>
      </c>
      <c r="K221" s="69">
        <v>26748</v>
      </c>
      <c r="L221" s="69" t="s">
        <v>1574</v>
      </c>
      <c r="M221" s="69" t="s">
        <v>1574</v>
      </c>
      <c r="N221" s="69" t="s">
        <v>523</v>
      </c>
      <c r="O221" s="69" t="s">
        <v>738</v>
      </c>
      <c r="P221" s="69">
        <v>1</v>
      </c>
      <c r="Q221" s="69">
        <v>145</v>
      </c>
      <c r="R221" s="69" t="s">
        <v>85</v>
      </c>
      <c r="S221" s="69" t="s">
        <v>736</v>
      </c>
      <c r="T221" s="69" t="s">
        <v>727</v>
      </c>
      <c r="U221" s="69" t="s">
        <v>76</v>
      </c>
      <c r="V221" s="69" t="s">
        <v>747</v>
      </c>
    </row>
    <row r="222" spans="1:22" ht="12">
      <c r="A222" s="68" t="str">
        <f t="shared" si="3"/>
        <v>49834273</v>
      </c>
      <c r="B222" s="69" t="s">
        <v>1012</v>
      </c>
      <c r="C222" s="69">
        <v>18203547</v>
      </c>
      <c r="D222" s="69"/>
      <c r="E222" s="69">
        <v>4983427</v>
      </c>
      <c r="F222" s="69">
        <v>3</v>
      </c>
      <c r="G222" s="69">
        <v>1</v>
      </c>
      <c r="H222" s="69" t="s">
        <v>1032</v>
      </c>
      <c r="I222" s="69" t="s">
        <v>1036</v>
      </c>
      <c r="J222" s="70">
        <v>42370</v>
      </c>
      <c r="K222" s="69">
        <v>26748</v>
      </c>
      <c r="L222" s="69" t="s">
        <v>1574</v>
      </c>
      <c r="M222" s="69" t="s">
        <v>1574</v>
      </c>
      <c r="N222" s="69" t="s">
        <v>523</v>
      </c>
      <c r="O222" s="69" t="s">
        <v>738</v>
      </c>
      <c r="P222" s="69">
        <v>1</v>
      </c>
      <c r="Q222" s="69">
        <v>145</v>
      </c>
      <c r="R222" s="69" t="s">
        <v>755</v>
      </c>
      <c r="S222" s="69" t="s">
        <v>736</v>
      </c>
      <c r="T222" s="69" t="s">
        <v>727</v>
      </c>
      <c r="U222" s="69" t="s">
        <v>76</v>
      </c>
      <c r="V222" s="69" t="s">
        <v>747</v>
      </c>
    </row>
    <row r="223" spans="1:22" ht="12">
      <c r="A223" s="68" t="str">
        <f t="shared" si="3"/>
        <v>83877951</v>
      </c>
      <c r="B223" s="69" t="s">
        <v>1013</v>
      </c>
      <c r="C223" s="69">
        <v>17961330</v>
      </c>
      <c r="D223" s="69">
        <v>3</v>
      </c>
      <c r="E223" s="69">
        <v>8387795</v>
      </c>
      <c r="F223" s="69">
        <v>1</v>
      </c>
      <c r="G223" s="69">
        <v>1</v>
      </c>
      <c r="H223" s="69" t="s">
        <v>1029</v>
      </c>
      <c r="I223" s="69" t="s">
        <v>1034</v>
      </c>
      <c r="J223" s="70">
        <v>42370</v>
      </c>
      <c r="K223" s="69">
        <v>26748</v>
      </c>
      <c r="L223" s="69" t="s">
        <v>1574</v>
      </c>
      <c r="M223" s="69" t="s">
        <v>1574</v>
      </c>
      <c r="N223" s="69" t="s">
        <v>523</v>
      </c>
      <c r="O223" s="69" t="s">
        <v>738</v>
      </c>
      <c r="P223" s="69">
        <v>1</v>
      </c>
      <c r="Q223" s="69">
        <v>145</v>
      </c>
      <c r="R223" s="69" t="s">
        <v>755</v>
      </c>
      <c r="S223" s="69" t="s">
        <v>735</v>
      </c>
      <c r="T223" s="69" t="s">
        <v>727</v>
      </c>
      <c r="U223" s="69" t="s">
        <v>76</v>
      </c>
      <c r="V223" s="69" t="s">
        <v>726</v>
      </c>
    </row>
    <row r="224" spans="1:22" ht="12">
      <c r="A224" s="68" t="str">
        <f t="shared" si="3"/>
        <v>95788827</v>
      </c>
      <c r="B224" s="69" t="s">
        <v>1014</v>
      </c>
      <c r="C224" s="69">
        <v>16193514</v>
      </c>
      <c r="D224" s="69" t="s">
        <v>2193</v>
      </c>
      <c r="E224" s="69">
        <v>9578882</v>
      </c>
      <c r="F224" s="69">
        <v>7</v>
      </c>
      <c r="G224" s="69">
        <v>1</v>
      </c>
      <c r="H224" s="69" t="s">
        <v>1027</v>
      </c>
      <c r="I224" s="69" t="s">
        <v>1028</v>
      </c>
      <c r="J224" s="70">
        <v>42370</v>
      </c>
      <c r="K224" s="69">
        <v>26748</v>
      </c>
      <c r="L224" s="69" t="s">
        <v>1574</v>
      </c>
      <c r="M224" s="69" t="s">
        <v>1574</v>
      </c>
      <c r="N224" s="69" t="s">
        <v>523</v>
      </c>
      <c r="O224" s="69" t="s">
        <v>738</v>
      </c>
      <c r="P224" s="69">
        <v>1</v>
      </c>
      <c r="Q224" s="69">
        <v>145</v>
      </c>
      <c r="R224" s="69" t="s">
        <v>755</v>
      </c>
      <c r="S224" s="69" t="s">
        <v>735</v>
      </c>
      <c r="T224" s="69" t="s">
        <v>743</v>
      </c>
      <c r="U224" s="69" t="s">
        <v>732</v>
      </c>
      <c r="V224" s="69" t="s">
        <v>726</v>
      </c>
    </row>
    <row r="225" spans="1:22" ht="12">
      <c r="A225" s="68" t="str">
        <f t="shared" si="3"/>
        <v>113258111</v>
      </c>
      <c r="B225" s="69" t="s">
        <v>1015</v>
      </c>
      <c r="C225" s="69">
        <v>23279279</v>
      </c>
      <c r="D225" s="69">
        <v>3</v>
      </c>
      <c r="E225" s="69">
        <v>11325811</v>
      </c>
      <c r="F225" s="69">
        <v>1</v>
      </c>
      <c r="G225" s="69">
        <v>1</v>
      </c>
      <c r="H225" s="69" t="s">
        <v>1027</v>
      </c>
      <c r="I225" s="69" t="s">
        <v>1028</v>
      </c>
      <c r="J225" s="70">
        <v>43101</v>
      </c>
      <c r="K225" s="69">
        <v>26748</v>
      </c>
      <c r="L225" s="69" t="s">
        <v>1574</v>
      </c>
      <c r="M225" s="69" t="s">
        <v>1574</v>
      </c>
      <c r="N225" s="69" t="s">
        <v>523</v>
      </c>
      <c r="O225" s="69" t="s">
        <v>738</v>
      </c>
      <c r="P225" s="69">
        <v>1</v>
      </c>
      <c r="Q225" s="69">
        <v>145</v>
      </c>
      <c r="R225" s="69" t="s">
        <v>755</v>
      </c>
      <c r="S225" s="69" t="s">
        <v>736</v>
      </c>
      <c r="T225" s="69" t="s">
        <v>727</v>
      </c>
      <c r="U225" s="69" t="s">
        <v>76</v>
      </c>
      <c r="V225" s="69" t="s">
        <v>745</v>
      </c>
    </row>
    <row r="226" spans="1:22" ht="12">
      <c r="A226" s="68" t="str">
        <f t="shared" si="3"/>
        <v>136808571</v>
      </c>
      <c r="B226" s="69" t="s">
        <v>983</v>
      </c>
      <c r="C226" s="69">
        <v>23616255</v>
      </c>
      <c r="D226" s="69" t="s">
        <v>2193</v>
      </c>
      <c r="E226" s="69">
        <v>13680857</v>
      </c>
      <c r="F226" s="69">
        <v>1</v>
      </c>
      <c r="G226" s="69">
        <v>1</v>
      </c>
      <c r="H226" s="69" t="s">
        <v>1027</v>
      </c>
      <c r="I226" s="69" t="s">
        <v>1028</v>
      </c>
      <c r="J226" s="70">
        <v>42370</v>
      </c>
      <c r="K226" s="69">
        <v>17</v>
      </c>
      <c r="L226" s="69" t="s">
        <v>437</v>
      </c>
      <c r="M226" s="69" t="s">
        <v>524</v>
      </c>
      <c r="N226" s="69" t="s">
        <v>523</v>
      </c>
      <c r="O226" s="69" t="s">
        <v>738</v>
      </c>
      <c r="P226" s="69">
        <v>1</v>
      </c>
      <c r="Q226" s="69">
        <v>145</v>
      </c>
      <c r="R226" s="69" t="s">
        <v>755</v>
      </c>
      <c r="S226" s="69" t="s">
        <v>736</v>
      </c>
      <c r="T226" s="69" t="s">
        <v>727</v>
      </c>
      <c r="U226" s="69" t="s">
        <v>76</v>
      </c>
      <c r="V226" s="69" t="s">
        <v>754</v>
      </c>
    </row>
    <row r="227" spans="1:22" ht="12">
      <c r="A227" s="68" t="str">
        <f t="shared" si="3"/>
        <v>134163402</v>
      </c>
      <c r="B227" s="69" t="s">
        <v>984</v>
      </c>
      <c r="C227" s="69">
        <v>33617119</v>
      </c>
      <c r="D227" s="69">
        <v>5</v>
      </c>
      <c r="E227" s="69">
        <v>13416340</v>
      </c>
      <c r="F227" s="69">
        <v>2</v>
      </c>
      <c r="G227" s="69">
        <v>1</v>
      </c>
      <c r="H227" s="69" t="s">
        <v>758</v>
      </c>
      <c r="I227" s="69" t="s">
        <v>753</v>
      </c>
      <c r="J227" s="70">
        <v>42370</v>
      </c>
      <c r="K227" s="69">
        <v>37135</v>
      </c>
      <c r="L227" s="69" t="s">
        <v>361</v>
      </c>
      <c r="M227" s="69" t="s">
        <v>524</v>
      </c>
      <c r="N227" s="69" t="s">
        <v>523</v>
      </c>
      <c r="O227" s="69" t="s">
        <v>738</v>
      </c>
      <c r="P227" s="69">
        <v>1</v>
      </c>
      <c r="Q227" s="69">
        <v>145</v>
      </c>
      <c r="R227" s="69" t="s">
        <v>755</v>
      </c>
      <c r="S227" s="69" t="s">
        <v>736</v>
      </c>
      <c r="T227" s="69" t="s">
        <v>727</v>
      </c>
      <c r="U227" s="69" t="s">
        <v>76</v>
      </c>
      <c r="V227" s="69" t="s">
        <v>754</v>
      </c>
    </row>
    <row r="228" spans="1:22" ht="12">
      <c r="A228" s="68" t="str">
        <f t="shared" si="3"/>
        <v>133125832</v>
      </c>
      <c r="B228" s="69" t="s">
        <v>985</v>
      </c>
      <c r="C228" s="69">
        <v>25604990</v>
      </c>
      <c r="D228" s="69">
        <v>7</v>
      </c>
      <c r="E228" s="69">
        <v>13312583</v>
      </c>
      <c r="F228" s="69">
        <v>2</v>
      </c>
      <c r="G228" s="69">
        <v>1</v>
      </c>
      <c r="H228" s="69" t="s">
        <v>1024</v>
      </c>
      <c r="I228" s="69" t="s">
        <v>1025</v>
      </c>
      <c r="J228" s="70">
        <v>42370</v>
      </c>
      <c r="K228" s="69">
        <v>5927</v>
      </c>
      <c r="L228" s="69" t="s">
        <v>425</v>
      </c>
      <c r="M228" s="69" t="s">
        <v>524</v>
      </c>
      <c r="N228" s="69" t="s">
        <v>523</v>
      </c>
      <c r="O228" s="69" t="s">
        <v>738</v>
      </c>
      <c r="P228" s="69">
        <v>1</v>
      </c>
      <c r="Q228" s="69">
        <v>145</v>
      </c>
      <c r="R228" s="69" t="s">
        <v>85</v>
      </c>
      <c r="S228" s="69" t="s">
        <v>736</v>
      </c>
      <c r="T228" s="69" t="s">
        <v>727</v>
      </c>
      <c r="U228" s="69" t="s">
        <v>76</v>
      </c>
      <c r="V228" s="69" t="s">
        <v>745</v>
      </c>
    </row>
    <row r="229" spans="1:22" ht="12">
      <c r="A229" s="68" t="str">
        <f t="shared" si="3"/>
        <v>133826152</v>
      </c>
      <c r="B229" s="69" t="s">
        <v>986</v>
      </c>
      <c r="C229" s="69">
        <v>13818559</v>
      </c>
      <c r="D229" s="69">
        <v>1</v>
      </c>
      <c r="E229" s="69">
        <v>13382615</v>
      </c>
      <c r="F229" s="69">
        <v>2</v>
      </c>
      <c r="G229" s="69">
        <v>1</v>
      </c>
      <c r="H229" s="69" t="s">
        <v>758</v>
      </c>
      <c r="I229" s="69" t="s">
        <v>753</v>
      </c>
      <c r="J229" s="70">
        <v>42370</v>
      </c>
      <c r="K229" s="69">
        <v>5924</v>
      </c>
      <c r="L229" s="69" t="s">
        <v>657</v>
      </c>
      <c r="M229" s="69" t="s">
        <v>524</v>
      </c>
      <c r="N229" s="69" t="s">
        <v>523</v>
      </c>
      <c r="O229" s="69" t="s">
        <v>738</v>
      </c>
      <c r="P229" s="69">
        <v>1</v>
      </c>
      <c r="Q229" s="69">
        <v>145</v>
      </c>
      <c r="R229" s="69" t="s">
        <v>85</v>
      </c>
      <c r="S229" s="69" t="s">
        <v>736</v>
      </c>
      <c r="T229" s="69" t="s">
        <v>727</v>
      </c>
      <c r="U229" s="69" t="s">
        <v>76</v>
      </c>
      <c r="V229" s="69" t="s">
        <v>754</v>
      </c>
    </row>
    <row r="230" spans="1:22" ht="12">
      <c r="A230" s="68" t="str">
        <f t="shared" si="3"/>
        <v>139990721</v>
      </c>
      <c r="B230" s="69" t="s">
        <v>987</v>
      </c>
      <c r="C230" s="69">
        <v>29933664</v>
      </c>
      <c r="D230" s="69">
        <v>5</v>
      </c>
      <c r="E230" s="69">
        <v>13999072</v>
      </c>
      <c r="F230" s="69">
        <v>1</v>
      </c>
      <c r="G230" s="69">
        <v>1</v>
      </c>
      <c r="H230" s="69" t="s">
        <v>1024</v>
      </c>
      <c r="I230" s="69" t="s">
        <v>1025</v>
      </c>
      <c r="J230" s="70">
        <v>42370</v>
      </c>
      <c r="K230" s="69">
        <v>32</v>
      </c>
      <c r="L230" s="69" t="s">
        <v>448</v>
      </c>
      <c r="M230" s="69" t="s">
        <v>524</v>
      </c>
      <c r="N230" s="69" t="s">
        <v>523</v>
      </c>
      <c r="O230" s="69" t="s">
        <v>738</v>
      </c>
      <c r="P230" s="69">
        <v>1</v>
      </c>
      <c r="Q230" s="69">
        <v>145</v>
      </c>
      <c r="R230" s="69" t="s">
        <v>755</v>
      </c>
      <c r="S230" s="69" t="s">
        <v>736</v>
      </c>
      <c r="T230" s="69" t="s">
        <v>727</v>
      </c>
      <c r="U230" s="69" t="s">
        <v>76</v>
      </c>
      <c r="V230" s="69" t="s">
        <v>754</v>
      </c>
    </row>
    <row r="231" spans="1:22" ht="12">
      <c r="A231" s="68" t="str">
        <f t="shared" si="3"/>
        <v>130944032</v>
      </c>
      <c r="B231" s="69" t="s">
        <v>988</v>
      </c>
      <c r="C231" s="69">
        <v>16222725</v>
      </c>
      <c r="D231" s="69">
        <v>5</v>
      </c>
      <c r="E231" s="69">
        <v>13094403</v>
      </c>
      <c r="F231" s="69">
        <v>2</v>
      </c>
      <c r="G231" s="69">
        <v>1</v>
      </c>
      <c r="H231" s="69" t="s">
        <v>758</v>
      </c>
      <c r="I231" s="69" t="s">
        <v>753</v>
      </c>
      <c r="J231" s="70">
        <v>42370</v>
      </c>
      <c r="K231" s="69">
        <v>5929</v>
      </c>
      <c r="L231" s="69" t="s">
        <v>118</v>
      </c>
      <c r="M231" s="69" t="s">
        <v>524</v>
      </c>
      <c r="N231" s="69" t="s">
        <v>523</v>
      </c>
      <c r="O231" s="69" t="s">
        <v>738</v>
      </c>
      <c r="P231" s="69">
        <v>1</v>
      </c>
      <c r="Q231" s="69">
        <v>145</v>
      </c>
      <c r="R231" s="69" t="s">
        <v>85</v>
      </c>
      <c r="S231" s="69" t="s">
        <v>736</v>
      </c>
      <c r="T231" s="69" t="s">
        <v>727</v>
      </c>
      <c r="U231" s="69" t="s">
        <v>76</v>
      </c>
      <c r="V231" s="69" t="s">
        <v>754</v>
      </c>
    </row>
    <row r="232" spans="1:22" ht="12">
      <c r="A232" s="68" t="str">
        <f t="shared" si="3"/>
        <v>94044801</v>
      </c>
      <c r="B232" s="69" t="s">
        <v>1022</v>
      </c>
      <c r="C232" s="69">
        <v>24896378</v>
      </c>
      <c r="D232" s="69"/>
      <c r="E232" s="69">
        <v>9404480</v>
      </c>
      <c r="F232" s="69">
        <v>1</v>
      </c>
      <c r="G232" s="69">
        <v>1</v>
      </c>
      <c r="H232" s="69" t="s">
        <v>1027</v>
      </c>
      <c r="I232" s="69" t="s">
        <v>1028</v>
      </c>
      <c r="J232" s="70">
        <v>42370</v>
      </c>
      <c r="K232" s="69">
        <v>86593</v>
      </c>
      <c r="L232" s="69" t="s">
        <v>2184</v>
      </c>
      <c r="M232" s="69" t="s">
        <v>18</v>
      </c>
      <c r="N232" s="69" t="s">
        <v>523</v>
      </c>
      <c r="O232" s="69" t="s">
        <v>738</v>
      </c>
      <c r="P232" s="69">
        <v>1</v>
      </c>
      <c r="Q232" s="69">
        <v>143</v>
      </c>
      <c r="R232" s="69" t="s">
        <v>85</v>
      </c>
      <c r="S232" s="69" t="s">
        <v>735</v>
      </c>
      <c r="T232" s="69" t="s">
        <v>727</v>
      </c>
      <c r="U232" s="69" t="s">
        <v>76</v>
      </c>
      <c r="V232" s="69" t="s">
        <v>726</v>
      </c>
    </row>
    <row r="233" spans="1:22" ht="12">
      <c r="A233" s="68" t="str">
        <f t="shared" si="3"/>
        <v>94323341</v>
      </c>
      <c r="B233" s="69" t="s">
        <v>1023</v>
      </c>
      <c r="C233" s="69">
        <v>19143277</v>
      </c>
      <c r="D233" s="69">
        <v>5</v>
      </c>
      <c r="E233" s="69">
        <v>9432334</v>
      </c>
      <c r="F233" s="69">
        <v>1</v>
      </c>
      <c r="G233" s="69">
        <v>1</v>
      </c>
      <c r="H233" s="69" t="s">
        <v>1027</v>
      </c>
      <c r="I233" s="69" t="s">
        <v>1028</v>
      </c>
      <c r="J233" s="70">
        <v>42370</v>
      </c>
      <c r="K233" s="69">
        <v>86593</v>
      </c>
      <c r="L233" s="69" t="s">
        <v>2184</v>
      </c>
      <c r="M233" s="69" t="s">
        <v>18</v>
      </c>
      <c r="N233" s="69" t="s">
        <v>523</v>
      </c>
      <c r="O233" s="69" t="s">
        <v>738</v>
      </c>
      <c r="P233" s="69">
        <v>1</v>
      </c>
      <c r="Q233" s="69">
        <v>143</v>
      </c>
      <c r="R233" s="69" t="s">
        <v>755</v>
      </c>
      <c r="S233" s="69" t="s">
        <v>735</v>
      </c>
      <c r="T233" s="69" t="s">
        <v>727</v>
      </c>
      <c r="U233" s="69" t="s">
        <v>76</v>
      </c>
      <c r="V233" s="69" t="s">
        <v>726</v>
      </c>
    </row>
    <row r="234" spans="1:22" ht="12">
      <c r="A234" s="68" t="str">
        <f t="shared" si="3"/>
        <v>89689371</v>
      </c>
      <c r="B234" s="69" t="s">
        <v>1016</v>
      </c>
      <c r="C234" s="69">
        <v>29570846</v>
      </c>
      <c r="D234" s="69"/>
      <c r="E234" s="69">
        <v>8968937</v>
      </c>
      <c r="F234" s="69">
        <v>1</v>
      </c>
      <c r="G234" s="69">
        <v>1</v>
      </c>
      <c r="H234" s="69" t="s">
        <v>1024</v>
      </c>
      <c r="I234" s="69" t="s">
        <v>1025</v>
      </c>
      <c r="J234" s="70">
        <v>42370</v>
      </c>
      <c r="K234" s="69">
        <v>86714</v>
      </c>
      <c r="L234" s="69" t="s">
        <v>2185</v>
      </c>
      <c r="M234" s="69" t="s">
        <v>19</v>
      </c>
      <c r="N234" s="69" t="s">
        <v>523</v>
      </c>
      <c r="O234" s="69" t="s">
        <v>738</v>
      </c>
      <c r="P234" s="69">
        <v>1</v>
      </c>
      <c r="Q234" s="69">
        <v>141</v>
      </c>
      <c r="R234" s="69" t="s">
        <v>755</v>
      </c>
      <c r="S234" s="69" t="s">
        <v>735</v>
      </c>
      <c r="T234" s="69" t="s">
        <v>727</v>
      </c>
      <c r="U234" s="69" t="s">
        <v>76</v>
      </c>
      <c r="V234" s="69" t="s">
        <v>726</v>
      </c>
    </row>
    <row r="235" spans="1:22" ht="12">
      <c r="A235" s="68" t="str">
        <f t="shared" si="3"/>
        <v>93438661</v>
      </c>
      <c r="B235" s="69" t="s">
        <v>1017</v>
      </c>
      <c r="C235" s="69">
        <v>21200102</v>
      </c>
      <c r="D235" s="69"/>
      <c r="E235" s="69">
        <v>9343866</v>
      </c>
      <c r="F235" s="69">
        <v>1</v>
      </c>
      <c r="G235" s="69">
        <v>1</v>
      </c>
      <c r="H235" s="69" t="s">
        <v>1029</v>
      </c>
      <c r="I235" s="69" t="s">
        <v>1030</v>
      </c>
      <c r="J235" s="70">
        <v>43101</v>
      </c>
      <c r="K235" s="69">
        <v>86836</v>
      </c>
      <c r="L235" s="69" t="s">
        <v>2186</v>
      </c>
      <c r="M235" s="69" t="s">
        <v>20</v>
      </c>
      <c r="N235" s="69" t="s">
        <v>523</v>
      </c>
      <c r="O235" s="69" t="s">
        <v>738</v>
      </c>
      <c r="P235" s="69">
        <v>1</v>
      </c>
      <c r="Q235" s="69">
        <v>145</v>
      </c>
      <c r="R235" s="69" t="s">
        <v>755</v>
      </c>
      <c r="S235" s="69" t="s">
        <v>735</v>
      </c>
      <c r="T235" s="69" t="s">
        <v>727</v>
      </c>
      <c r="U235" s="69" t="s">
        <v>76</v>
      </c>
      <c r="V235" s="69" t="s">
        <v>726</v>
      </c>
    </row>
    <row r="236" spans="1:22" ht="12">
      <c r="A236" s="68" t="str">
        <f t="shared" si="3"/>
        <v>84683332</v>
      </c>
      <c r="B236" s="69" t="s">
        <v>1018</v>
      </c>
      <c r="C236" s="69">
        <v>18905242</v>
      </c>
      <c r="D236" s="69"/>
      <c r="E236" s="69">
        <v>8468333</v>
      </c>
      <c r="F236" s="69">
        <v>2</v>
      </c>
      <c r="G236" s="69">
        <v>1</v>
      </c>
      <c r="H236" s="69" t="s">
        <v>1027</v>
      </c>
      <c r="I236" s="69" t="s">
        <v>1028</v>
      </c>
      <c r="J236" s="70">
        <v>42370</v>
      </c>
      <c r="K236" s="69">
        <v>86836</v>
      </c>
      <c r="L236" s="69" t="s">
        <v>2186</v>
      </c>
      <c r="M236" s="69" t="s">
        <v>20</v>
      </c>
      <c r="N236" s="69" t="s">
        <v>523</v>
      </c>
      <c r="O236" s="69" t="s">
        <v>738</v>
      </c>
      <c r="P236" s="69">
        <v>1</v>
      </c>
      <c r="Q236" s="69">
        <v>145</v>
      </c>
      <c r="R236" s="69" t="s">
        <v>755</v>
      </c>
      <c r="S236" s="69" t="s">
        <v>735</v>
      </c>
      <c r="T236" s="69" t="s">
        <v>727</v>
      </c>
      <c r="U236" s="69" t="s">
        <v>76</v>
      </c>
      <c r="V236" s="69" t="s">
        <v>726</v>
      </c>
    </row>
    <row r="237" spans="1:22" ht="12">
      <c r="A237" s="68" t="str">
        <f t="shared" si="3"/>
        <v>73003963</v>
      </c>
      <c r="B237" s="69" t="s">
        <v>1019</v>
      </c>
      <c r="C237" s="69">
        <v>20647751</v>
      </c>
      <c r="D237" s="69"/>
      <c r="E237" s="69">
        <v>7300396</v>
      </c>
      <c r="F237" s="69">
        <v>3</v>
      </c>
      <c r="G237" s="69">
        <v>1</v>
      </c>
      <c r="H237" s="69" t="s">
        <v>1027</v>
      </c>
      <c r="I237" s="69" t="s">
        <v>1028</v>
      </c>
      <c r="J237" s="70">
        <v>42370</v>
      </c>
      <c r="K237" s="69">
        <v>86836</v>
      </c>
      <c r="L237" s="69" t="s">
        <v>2186</v>
      </c>
      <c r="M237" s="69" t="s">
        <v>20</v>
      </c>
      <c r="N237" s="69" t="s">
        <v>523</v>
      </c>
      <c r="O237" s="69" t="s">
        <v>738</v>
      </c>
      <c r="P237" s="69">
        <v>1</v>
      </c>
      <c r="Q237" s="69">
        <v>145</v>
      </c>
      <c r="R237" s="69" t="s">
        <v>85</v>
      </c>
      <c r="S237" s="69" t="s">
        <v>735</v>
      </c>
      <c r="T237" s="69" t="s">
        <v>727</v>
      </c>
      <c r="U237" s="69" t="s">
        <v>76</v>
      </c>
      <c r="V237" s="69" t="s">
        <v>726</v>
      </c>
    </row>
    <row r="238" spans="1:22" ht="12">
      <c r="A238" s="68" t="str">
        <f t="shared" si="3"/>
        <v>81363362</v>
      </c>
      <c r="B238" s="69" t="s">
        <v>1020</v>
      </c>
      <c r="C238" s="69">
        <v>52874961</v>
      </c>
      <c r="D238" s="69">
        <v>4</v>
      </c>
      <c r="E238" s="69">
        <v>8136336</v>
      </c>
      <c r="F238" s="69">
        <v>2</v>
      </c>
      <c r="G238" s="69">
        <v>1</v>
      </c>
      <c r="H238" s="69" t="s">
        <v>758</v>
      </c>
      <c r="I238" s="69" t="s">
        <v>1035</v>
      </c>
      <c r="J238" s="70">
        <v>42370</v>
      </c>
      <c r="K238" s="69">
        <v>86842</v>
      </c>
      <c r="L238" s="69" t="s">
        <v>2187</v>
      </c>
      <c r="M238" s="69" t="s">
        <v>21</v>
      </c>
      <c r="N238" s="69" t="s">
        <v>523</v>
      </c>
      <c r="O238" s="69" t="s">
        <v>738</v>
      </c>
      <c r="P238" s="69">
        <v>1</v>
      </c>
      <c r="Q238" s="69">
        <v>145</v>
      </c>
      <c r="R238" s="69" t="s">
        <v>85</v>
      </c>
      <c r="S238" s="69" t="s">
        <v>735</v>
      </c>
      <c r="T238" s="69" t="s">
        <v>727</v>
      </c>
      <c r="U238" s="69" t="s">
        <v>76</v>
      </c>
      <c r="V238" s="69" t="s">
        <v>726</v>
      </c>
    </row>
    <row r="239" spans="1:22" ht="12">
      <c r="A239" s="68" t="str">
        <f t="shared" si="3"/>
        <v>94277402</v>
      </c>
      <c r="B239" s="69" t="s">
        <v>1021</v>
      </c>
      <c r="C239" s="69">
        <v>12191590</v>
      </c>
      <c r="D239" s="69">
        <v>6</v>
      </c>
      <c r="E239" s="69">
        <v>9427740</v>
      </c>
      <c r="F239" s="69">
        <v>2</v>
      </c>
      <c r="G239" s="69">
        <v>1</v>
      </c>
      <c r="H239" s="69" t="s">
        <v>1024</v>
      </c>
      <c r="I239" s="69" t="s">
        <v>1026</v>
      </c>
      <c r="J239" s="70">
        <v>42370</v>
      </c>
      <c r="K239" s="69">
        <v>86842</v>
      </c>
      <c r="L239" s="69" t="s">
        <v>2187</v>
      </c>
      <c r="M239" s="69" t="s">
        <v>21</v>
      </c>
      <c r="N239" s="69" t="s">
        <v>523</v>
      </c>
      <c r="O239" s="69" t="s">
        <v>738</v>
      </c>
      <c r="P239" s="69">
        <v>1</v>
      </c>
      <c r="Q239" s="69">
        <v>145</v>
      </c>
      <c r="R239" s="69" t="s">
        <v>85</v>
      </c>
      <c r="S239" s="69" t="s">
        <v>736</v>
      </c>
      <c r="T239" s="69" t="s">
        <v>663</v>
      </c>
      <c r="U239" s="69" t="s">
        <v>76</v>
      </c>
      <c r="V239" s="69" t="s">
        <v>745</v>
      </c>
    </row>
  </sheetData>
  <sheetProtection password="C664" sheet="1" autoFilter="0"/>
  <autoFilter ref="A1:V239">
    <sortState ref="A2:V239">
      <sortCondition sortBy="value" ref="M2:M239"/>
      <sortCondition sortBy="value" ref="B2:B239"/>
    </sortState>
  </autoFilter>
  <conditionalFormatting sqref="B2:V239">
    <cfRule type="expression" priority="3" dxfId="0" stopIfTrue="1">
      <formula>AND(COUNTIF('RELAÇÃO DE SERVIDORES'!#REF!,B2)&gt;1,NOT(ISBLANK(B2)))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 1080/08</dc:title>
  <dc:subject/>
  <dc:creator>Maria Elizabeth Ikeda</dc:creator>
  <cp:keywords>PGE/CRH</cp:keywords>
  <dc:description/>
  <cp:lastModifiedBy>Alexandre Garcia Bezerra</cp:lastModifiedBy>
  <cp:lastPrinted>2018-11-06T13:42:36Z</cp:lastPrinted>
  <dcterms:created xsi:type="dcterms:W3CDTF">2006-07-20T12:55:32Z</dcterms:created>
  <dcterms:modified xsi:type="dcterms:W3CDTF">2018-11-06T13:43:04Z</dcterms:modified>
  <cp:category/>
  <cp:version/>
  <cp:contentType/>
  <cp:contentStatus/>
</cp:coreProperties>
</file>