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1355" windowHeight="6120" activeTab="0"/>
  </bookViews>
  <sheets>
    <sheet name="PLANILHA" sheetId="1" r:id="rId1"/>
    <sheet name="RESUMO" sheetId="2" r:id="rId2"/>
    <sheet name="CRONOGRAMA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<sst xmlns="http://schemas.openxmlformats.org/spreadsheetml/2006/main" count="574" uniqueCount="442">
  <si>
    <t>Captor tipo Franklin, h= 300 mm, 4 pontos, 1 descida, acabamento cromado</t>
  </si>
  <si>
    <t>Haste de aterramento de 5/8´ x 2,40 m</t>
  </si>
  <si>
    <t>Suporte para fixação de terminal aéreo e/ou de cabo de cobre nu, com base plana</t>
  </si>
  <si>
    <t>Tampa para caixa de inspeção cilíndrica, aço galvanizado</t>
  </si>
  <si>
    <t>Caixa de inspeção do terra cilíndrica em PVC rígido, diâmetro de 300 mm - h= 250 mm</t>
  </si>
  <si>
    <t>Mangueira com união de engate rápido, DN= 1 1/2´ (38 mm)</t>
  </si>
  <si>
    <t>Tomada de canaleta/perfilado universal 2P+T, com caixa e tampa</t>
  </si>
  <si>
    <t>Tubo de aço carbono preto sem costura Schedule 40, DN= 2 1/2´ - inclusive conexões</t>
  </si>
  <si>
    <t>Registro de gaveta em latão fundido sem acabamento, DN= 2 1/2´</t>
  </si>
  <si>
    <t>Registro de gaveta em latão fundido sem acabamento, DN= 3´</t>
  </si>
  <si>
    <t>Válvula de retenção horizontal em bronze, DN= 2 1/2´</t>
  </si>
  <si>
    <t>Manômetro com mostrador de 4´, escalas: 0-4 / 0-7 / 0-10 / 0-17 / 0-21 / 0-28 kg/cm²</t>
  </si>
  <si>
    <t>Adaptador de engate rápido em latão de 2 1/2´ x 1 1/2´</t>
  </si>
  <si>
    <t>Tampão de engate rápido em latão, DN= 1 1/2´, com corrente</t>
  </si>
  <si>
    <t>Chave para conexão de engate rápido</t>
  </si>
  <si>
    <t>Luminária para balizamento ou aclaramento de sobrepor completa com lâmpada fluorescente compacta de 9 W</t>
  </si>
  <si>
    <t>Adesivo vinílico, padrão regulamentado, para sinalização de incêndio</t>
  </si>
  <si>
    <t>Local: Conjunto Hospitalar de Sorocaba</t>
  </si>
  <si>
    <t>Item</t>
  </si>
  <si>
    <t>Cod. CPOS</t>
  </si>
  <si>
    <t>Descrição dos Serviços</t>
  </si>
  <si>
    <t>Unid.</t>
  </si>
  <si>
    <t>Quant.</t>
  </si>
  <si>
    <t>Valor Unitário</t>
  </si>
  <si>
    <t>Valor Total</t>
  </si>
  <si>
    <t>Mão francesa dupla, galvanizada a fogo, L= 400mm</t>
  </si>
  <si>
    <t>Recolocação de forros fixados</t>
  </si>
  <si>
    <t>Recolocação de forros apoiados ou encaixados</t>
  </si>
  <si>
    <t>Corrimão tubular em aço galvanizado, diâmetro 1 1/2´</t>
  </si>
  <si>
    <t>Limpeza final da obra</t>
  </si>
  <si>
    <t>Estaca escavada mecanicamente, diâmetro de 30 cm até 30 t</t>
  </si>
  <si>
    <t>Eletroduto de PVC rígido roscável de 3/4´ - com acessórios</t>
  </si>
  <si>
    <t>Vergalhão com rosca, porca e arruela de diâmetro 3/8´ (tirante)</t>
  </si>
  <si>
    <t>cj</t>
  </si>
  <si>
    <t>m³</t>
  </si>
  <si>
    <t>Construção provisória em madeira - fornecimento e montagem</t>
  </si>
  <si>
    <t>Desmobilização de construção provisória</t>
  </si>
  <si>
    <t>unxmês</t>
  </si>
  <si>
    <t>Fechamento provisório de vãos em chapa de madeira compensada</t>
  </si>
  <si>
    <t>mxmês</t>
  </si>
  <si>
    <t>Montagem e desmontagem de andaime torre metálica com altura até 10 m</t>
  </si>
  <si>
    <t>Placa de identificação para obra</t>
  </si>
  <si>
    <t>Locação de obra de edificação</t>
  </si>
  <si>
    <t>Demolição mecanizada de concreto armado, inclusive fragmentação, carregamento, transporte até 1,0 quilômetro e descarregamento</t>
  </si>
  <si>
    <t>Demolição manual de alvenaria de elevação ou elemento vazado, incluindo revestimento</t>
  </si>
  <si>
    <t>Desmonte (levantamento) mecanizado de pavimento em paralelepípedo ou lajota de concreto, inclusive carregamento, transporte até 1,0 quilômetro e descarregamento</t>
  </si>
  <si>
    <t>Demolição (levantamento) mecanizada de pavimento asfáltico, inclusive carregamento, transporte até 1,0 quilômetro e descarregamento</t>
  </si>
  <si>
    <t>Proteção anticorrosiva, com fita adesiva, para ramais sob a terra, com DN acima de 2´ até 3´</t>
  </si>
  <si>
    <t>Broca em concreto armado diâmetro de 30 cm - completa</t>
  </si>
  <si>
    <t>un</t>
  </si>
  <si>
    <t>tx</t>
  </si>
  <si>
    <t>m²</t>
  </si>
  <si>
    <t>m</t>
  </si>
  <si>
    <t>Sondagem do terreno rotativa em solo</t>
  </si>
  <si>
    <t>Acionador manual tipo quebra vidro, em caixa plástica</t>
  </si>
  <si>
    <t>Sirene eletrônica em caixa metálica de 4 x 4</t>
  </si>
  <si>
    <t>Extintor manual de pó químico seco BC - capacidade de 4 kg</t>
  </si>
  <si>
    <t>Extintor manual de água pressurizada - capacidade de 10 litros</t>
  </si>
  <si>
    <t>Retirada de forro qualquer em placas ou tiras fixadas</t>
  </si>
  <si>
    <t>Escavação manual em solo de 1ª e 2ª categoria em vala ou cava até 1,50 m</t>
  </si>
  <si>
    <t>Reaterro manual com adição de 2% de cimento</t>
  </si>
  <si>
    <t>Massa corrida a base de PVA</t>
  </si>
  <si>
    <t>Impermeabilização em manta asfáltica tipo III-B, espessura de 3 mm, face exposta em geotêxtil, com membrana acrílica</t>
  </si>
  <si>
    <t>Forma em madeira comum para fundação</t>
  </si>
  <si>
    <t>Forma em madeira comum para estrutura</t>
  </si>
  <si>
    <t>Chapisco</t>
  </si>
  <si>
    <t>Emboço comum</t>
  </si>
  <si>
    <t>Reboco</t>
  </si>
  <si>
    <t>kg</t>
  </si>
  <si>
    <t>Armadura em tela soldada de aço</t>
  </si>
  <si>
    <t>Concreto usinado, fck = 20,0 MPa</t>
  </si>
  <si>
    <t>Concreto usinado, fck = 40,0 MPa - para bombeamento</t>
  </si>
  <si>
    <t>Lastro de pedra britada</t>
  </si>
  <si>
    <t>)%</t>
  </si>
  <si>
    <t>B.D.I.:(</t>
  </si>
  <si>
    <t>Projeto executivo de estrutura em formato A1</t>
  </si>
  <si>
    <t>Sanitário/vestiário provisório em alvenaria</t>
  </si>
  <si>
    <t>Transporte manual horizontal e/ou vertical de entulho até o local de despejo - ensacado</t>
  </si>
  <si>
    <t>Remoção de entulho separado de obra com caçamba metálica - terra, alvenaria, concreto, argamassa, madeira, papel, plástico ou metal</t>
  </si>
  <si>
    <t>Remoção de entulho de obra com caçamba metálica - material rejeitado e misturado por vegetação, isopor, manta asfáltica e lã de vidro</t>
  </si>
  <si>
    <t>Lançamento e adensamento de concreto ou massa em fundação</t>
  </si>
  <si>
    <t>Lançamento e adensamento de concreto ou massa em estrutura</t>
  </si>
  <si>
    <t>Alvenaria de bloco cerâmico de vedação, uso revestido, de 19 cm</t>
  </si>
  <si>
    <t>Porta corta-fogo classe P.90 de 100 x 210 cm, completa, com maçaneta tipo alavanca</t>
  </si>
  <si>
    <t>Piso em ladrilho hidráulico podotátil várias cores (25x25x2,5cm), assentado com argamassa mista</t>
  </si>
  <si>
    <t>Tinta látex antimofo em massa, inclusive preparo</t>
  </si>
  <si>
    <t>Cabo de cobre nu, têmpera mole, classe 2, de 50 mm²</t>
  </si>
  <si>
    <t>Terminal de pressão/compressão para cabo de 50 mm²</t>
  </si>
  <si>
    <t>Solda exotérmica conexão cabo-cabo horizontal em T, bitola do cabo de 50-50mm² a 95-50mm²</t>
  </si>
  <si>
    <t>Abrigo simples com suporte, em aço inoxidável escovado, para mangueira de 1 1/2´, porta em vidro temperado jateado - inclusive mangueira de 30 m (2 x 15 m)</t>
  </si>
  <si>
    <t>Esguicho latão com engate rápido, DN= 1 1/2´, jato regulável</t>
  </si>
  <si>
    <t>Abrigo para registro de recalque tipo coluna, completo - inclusive tubulações e válvulas</t>
  </si>
  <si>
    <t>Detector termovelocimétrico endereçável com base endereçável</t>
  </si>
  <si>
    <t>Bloco autônomo de iluminação de emergência com autonomia mínima de 1 hora, equipado com 2 lâmpadas de 11 W</t>
  </si>
  <si>
    <t>Painel repetidor de detecção e alarme de incêndio tipo endereçável</t>
  </si>
  <si>
    <t>Acionador manual quebra-vidro endereçável</t>
  </si>
  <si>
    <t>Módulo isolador, módulo endereçador para áudio visual</t>
  </si>
  <si>
    <t>Andaime torre metálico (1,5 x 1,5 m) com piso metálico</t>
  </si>
  <si>
    <t>01</t>
  </si>
  <si>
    <t>SERVIÇO TÉCNICO ESPECIALIZADO</t>
  </si>
  <si>
    <t>Projeto executivo de instalações elétricas em formato A1</t>
  </si>
  <si>
    <t>01.21.090</t>
  </si>
  <si>
    <t>01.21.120</t>
  </si>
  <si>
    <t>01.23.190</t>
  </si>
  <si>
    <t>01.23.200</t>
  </si>
  <si>
    <t>01.28.030</t>
  </si>
  <si>
    <t>02</t>
  </si>
  <si>
    <t>INÍCIO, APOIO E ADMINISTRAÇÃO DA OBRA</t>
  </si>
  <si>
    <t>02.01.200</t>
  </si>
  <si>
    <t>02.02.150</t>
  </si>
  <si>
    <t>02.03.080</t>
  </si>
  <si>
    <t>02.05.060</t>
  </si>
  <si>
    <t>02.08.020</t>
  </si>
  <si>
    <t>02.10.020</t>
  </si>
  <si>
    <t>03</t>
  </si>
  <si>
    <t>DEMOLIÇÃO SEM REAPROVEITAMENTO</t>
  </si>
  <si>
    <t>03.01.200</t>
  </si>
  <si>
    <t>03.02.040</t>
  </si>
  <si>
    <t>03.06.050</t>
  </si>
  <si>
    <t>03.07.010</t>
  </si>
  <si>
    <t>04</t>
  </si>
  <si>
    <t>RETIRADA COM PROVÁVEL REAPROVEITAMENTO</t>
  </si>
  <si>
    <t>04.07.020</t>
  </si>
  <si>
    <t>05</t>
  </si>
  <si>
    <t>TRANSPORTE E MOVIMENTAÇÃO, DENTRO E FORA DA OBRA</t>
  </si>
  <si>
    <t>05.04.060</t>
  </si>
  <si>
    <t>05.07.040</t>
  </si>
  <si>
    <t>05.07.060</t>
  </si>
  <si>
    <t>05.07.070</t>
  </si>
  <si>
    <t>06</t>
  </si>
  <si>
    <t>SERVIÇO EM SOLO E ROCHA, MANUAL</t>
  </si>
  <si>
    <t>06.02.020</t>
  </si>
  <si>
    <t>06.11.060</t>
  </si>
  <si>
    <t>07</t>
  </si>
  <si>
    <t>08</t>
  </si>
  <si>
    <t>09</t>
  </si>
  <si>
    <t>FORMA</t>
  </si>
  <si>
    <t>09.01.020</t>
  </si>
  <si>
    <t>09.01.030</t>
  </si>
  <si>
    <t>10</t>
  </si>
  <si>
    <t>ARMADURA E CORDOALHA ESTRUTURAL</t>
  </si>
  <si>
    <t>10.01.040</t>
  </si>
  <si>
    <t>10.02.020</t>
  </si>
  <si>
    <t>11</t>
  </si>
  <si>
    <t>CONCRETO, MASSA E LASTRO</t>
  </si>
  <si>
    <t>11.01.100</t>
  </si>
  <si>
    <t>11.01.350</t>
  </si>
  <si>
    <t>11.16.040</t>
  </si>
  <si>
    <t>11.16.060</t>
  </si>
  <si>
    <t>11.18.040</t>
  </si>
  <si>
    <t>12</t>
  </si>
  <si>
    <t>FUNDAÇÃO PROFUNDA</t>
  </si>
  <si>
    <t>12.01.060</t>
  </si>
  <si>
    <t>12.05.010</t>
  </si>
  <si>
    <t>12.05.030</t>
  </si>
  <si>
    <t>13</t>
  </si>
  <si>
    <t>LAJE E PAINEL DE FECHAMENTO PRÉ-FABRICADOS</t>
  </si>
  <si>
    <t>ALVENARIA E ELEMENTO DIVISOR</t>
  </si>
  <si>
    <t>14.04.220</t>
  </si>
  <si>
    <t>17.02.020</t>
  </si>
  <si>
    <t>17.02.120</t>
  </si>
  <si>
    <t>17.02.220</t>
  </si>
  <si>
    <t>REVESTIMENTO CERÂMICO</t>
  </si>
  <si>
    <t>18.06.400</t>
  </si>
  <si>
    <t>18.06.520</t>
  </si>
  <si>
    <t>FORRO, BRISE E FACHADA</t>
  </si>
  <si>
    <t>22.02.100</t>
  </si>
  <si>
    <t>22.02.190</t>
  </si>
  <si>
    <t>22.20.020</t>
  </si>
  <si>
    <t>22.20.040</t>
  </si>
  <si>
    <t>ESQUADRIA, SERRALHERIA E ELEMENTO EM FERRO</t>
  </si>
  <si>
    <t>24.03.310</t>
  </si>
  <si>
    <t>30.04.030</t>
  </si>
  <si>
    <t>IMPERMEABILIZAÇÃO, PROTEÇÃO E JUNTA</t>
  </si>
  <si>
    <t>32.10.110</t>
  </si>
  <si>
    <t>32.15.080</t>
  </si>
  <si>
    <t>PINTURA</t>
  </si>
  <si>
    <t>33.02.060</t>
  </si>
  <si>
    <t>33.10.010</t>
  </si>
  <si>
    <t>38.01.040</t>
  </si>
  <si>
    <t>38.04.040</t>
  </si>
  <si>
    <t>38.07.200</t>
  </si>
  <si>
    <t>38.23.320</t>
  </si>
  <si>
    <t>CONDUTOR E ENFIAÇÃO DE ENERGIA ELÉTRICA E TELEFONIA</t>
  </si>
  <si>
    <t>39.04.080</t>
  </si>
  <si>
    <t>39.10.160</t>
  </si>
  <si>
    <t>39.12.510</t>
  </si>
  <si>
    <t>40.04.230</t>
  </si>
  <si>
    <t>42.01.020</t>
  </si>
  <si>
    <t>42.05.200</t>
  </si>
  <si>
    <t>42.05.290</t>
  </si>
  <si>
    <t>42.05.300</t>
  </si>
  <si>
    <t>42.05.310</t>
  </si>
  <si>
    <t>42.05.370</t>
  </si>
  <si>
    <t>42.05.440</t>
  </si>
  <si>
    <t>42.20.160</t>
  </si>
  <si>
    <t>APARELHOS ELÉTRICOS, HIDRÁULICOS E A GÁS.</t>
  </si>
  <si>
    <t>43.10.490</t>
  </si>
  <si>
    <t>VÁLVULAS E APARELHOS DE MEDIÇÃO E CONTROLE PARA LÍQUIDOS E GASES</t>
  </si>
  <si>
    <t>47.01.070</t>
  </si>
  <si>
    <t>47.01.080</t>
  </si>
  <si>
    <t>47.05.060</t>
  </si>
  <si>
    <t>47.11.100</t>
  </si>
  <si>
    <t>DETECÇÃO, COMBATE E PREVENÇÃO A INCÊNDIO</t>
  </si>
  <si>
    <t>50.01.080</t>
  </si>
  <si>
    <t>50.01.130</t>
  </si>
  <si>
    <t>50.01.160</t>
  </si>
  <si>
    <t>50.01.200</t>
  </si>
  <si>
    <t>50.01.210</t>
  </si>
  <si>
    <t>50.01.220</t>
  </si>
  <si>
    <t>50.01.340</t>
  </si>
  <si>
    <t>50.05.170</t>
  </si>
  <si>
    <t>50.05.210</t>
  </si>
  <si>
    <t>50.05.240</t>
  </si>
  <si>
    <t>50.05.260</t>
  </si>
  <si>
    <t>50.05.400</t>
  </si>
  <si>
    <t>50.05.430</t>
  </si>
  <si>
    <t>50.05.440</t>
  </si>
  <si>
    <t>50.05.450</t>
  </si>
  <si>
    <t>50.05.470</t>
  </si>
  <si>
    <t>50.05.490</t>
  </si>
  <si>
    <t>Sinalizador audiovisual endereçável com LED</t>
  </si>
  <si>
    <t>50.10.100</t>
  </si>
  <si>
    <t>50.10.140</t>
  </si>
  <si>
    <t>LIMPEZA E ARREMATE</t>
  </si>
  <si>
    <t>55.01.020</t>
  </si>
  <si>
    <t>SINALIZAÇÃO E COMUNICAÇÃO VISUAL</t>
  </si>
  <si>
    <t>97.01.010</t>
  </si>
  <si>
    <t>Serviço: ADEQUAÇÃO - PROTEÇÃO CONTRA INCÊNDIO</t>
  </si>
  <si>
    <t>Taxa de mobilização e desmobilização de equipamentos para execução de sondagem rotativa</t>
  </si>
  <si>
    <t>Taxa de mobilização e desmobilização de equipamentos para execução de perfuração para poço profundo - profundidade acima de 300 m</t>
  </si>
  <si>
    <t>Taxa de mobilização e desmobilização de equipamentos para execução de estaca escavada</t>
  </si>
  <si>
    <t>REVESTIMENTO EM MASSA OU FUNDIDO NO LOCAL</t>
  </si>
  <si>
    <t>Rejuntamento de rodapé em placas cerâmicas com cimento branco, altura até 10 cm, juntas acima de 5 até 10 mm</t>
  </si>
  <si>
    <t>24.02.052</t>
  </si>
  <si>
    <t>42.01.086</t>
  </si>
  <si>
    <t>Captor tipo terminal aéreo, h= 300 mm em alumínio</t>
  </si>
  <si>
    <t>43.10.454</t>
  </si>
  <si>
    <t>Conjunto motor-bomba (centrífuga) 3 cv, multiestágio, Hman= 30 a 45 mca, Q= 12,4 a 8,4 m³/h</t>
  </si>
  <si>
    <t>Conjunto motor-bomba (centrífuga) 5 cv, multiestágio, Hman= 25 a 50 mca, Q= 21,0 a 13,3 m³/h</t>
  </si>
  <si>
    <t>46.21.056</t>
  </si>
  <si>
    <t>Detector óptico de fumaça com base endereçável</t>
  </si>
  <si>
    <t>50.10.058</t>
  </si>
  <si>
    <t>Extintor manual de gás carbônico 5 BC - capacidade de 6 kg</t>
  </si>
  <si>
    <t>Taxa de mobilização e desmobilização de equipamentos para execução de perfuração em concreto</t>
  </si>
  <si>
    <t>02.05.195</t>
  </si>
  <si>
    <t>Balancim elétrico tipo plataforma para transporte vertical, com altura até 60 m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</si>
  <si>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</si>
  <si>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</si>
  <si>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</si>
  <si>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</si>
  <si>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Rejuntamento em placas cerâmicas com cimento branco, juntas acima de 3 até 5 mm</t>
  </si>
  <si>
    <t>Eletroduto galvanizado, médio de 3/4´ - com acessórios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</si>
  <si>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</si>
  <si>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</si>
  <si>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</si>
  <si>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</si>
  <si>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Cabo de cobre flexível blindado de 2 x 1,5 mm², isolamento 600V, isolação em VC/E 105°C - para detecção de incêndio</t>
  </si>
  <si>
    <t>39.21.231</t>
  </si>
  <si>
    <t>Cabo de cobre flexível de 3 x 2,5 mm², isolamento 0,6/1 kV - isolação HEPR 90°C</t>
  </si>
  <si>
    <t>TUBULAÇÃO E CONDUTORES PARA LÍQUIDOS E GASES.</t>
  </si>
  <si>
    <t>50.05.021</t>
  </si>
  <si>
    <t>Fonte eletroímã para interligar à central do sistema de detecção e alarme de incêndio</t>
  </si>
  <si>
    <t>50.05.022</t>
  </si>
  <si>
    <t>Destravador magnético (Eletroímã) para porta corta-fogo de 24 Vcc</t>
  </si>
  <si>
    <t>01.17.051</t>
  </si>
  <si>
    <t>01.17.111</t>
  </si>
  <si>
    <t>97.02.193</t>
  </si>
  <si>
    <t>97.02.195</t>
  </si>
  <si>
    <t>Placa de sinalização em PVC fotoluminescente, com indicação de rota de evacuação e saída de emergência</t>
  </si>
  <si>
    <t>Projeto "As Built" em formato A0</t>
  </si>
  <si>
    <t>Furação de 2 1/2" em concreto armado</t>
  </si>
  <si>
    <t>02.01.021</t>
  </si>
  <si>
    <t>02.01.171</t>
  </si>
  <si>
    <t>Locação de container tipo depósito - área mínima de 13,80 m²</t>
  </si>
  <si>
    <t>02.05.202</t>
  </si>
  <si>
    <t>Remoção de entulho de obra com caçamba metálica - gesso e/ou drywall</t>
  </si>
  <si>
    <t>Armadura em barra de aço CA-50 (A ou B) fyk = 500 MPa</t>
  </si>
  <si>
    <t>13.01.130</t>
  </si>
  <si>
    <t>Laje pré-fabricada mista vigota treliçada/lajota cerâmica - LT 12 (8+4) e capa com concreto de 25 MPa</t>
  </si>
  <si>
    <t>Forro em painéis de gesso acartonado, acabamento liso com película em PVC - 625mm x 1250mm, espessura de 9,5mm, removível</t>
  </si>
  <si>
    <t>Forro de gesso removível com película rígida de PVC de 625mm x 625mm</t>
  </si>
  <si>
    <t>33.11.050</t>
  </si>
  <si>
    <t>Esmalte à base água em superfície metálica, inclusive preparo</t>
  </si>
  <si>
    <t>TUBULAÇÃO E CONDUTOR PARA ENERGIA ELÉTRICA E TELEFONIA BÁSICA</t>
  </si>
  <si>
    <t>PARA-RAIOS PARA EDIFICAÇÃO</t>
  </si>
  <si>
    <t>Caixa de equalização, de embutir, em aço com barramento, de 400 x 400 mm e tampa</t>
  </si>
  <si>
    <t>Barra condutora chata em alumínio de 7/8´ x 1/8´, inclusive acessórios de fixação</t>
  </si>
  <si>
    <t>Placa de sinalização em PVC fotoluminescente (200x200mm), com indicação de equipamentos de alarme, detecção e extinção de incêndio</t>
  </si>
  <si>
    <t xml:space="preserve">Item </t>
  </si>
  <si>
    <t>TOTAL</t>
  </si>
  <si>
    <t>TOTAL GERAL</t>
  </si>
  <si>
    <t>RESUMO DA PLANILHA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</si>
  <si>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</si>
  <si>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</si>
  <si>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</si>
  <si>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</si>
  <si>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</si>
  <si>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</si>
  <si>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</si>
  <si>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</si>
  <si>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</si>
  <si>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</si>
  <si>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</si>
  <si>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</si>
  <si>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</si>
  <si>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</si>
  <si>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</si>
  <si>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</si>
  <si>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</si>
  <si>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</si>
  <si>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Total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</si>
  <si>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</si>
  <si>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</si>
  <si>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</si>
  <si>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</si>
  <si>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</si>
  <si>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</si>
  <si>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</si>
  <si>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</si>
  <si>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3.1.1</t>
  </si>
  <si>
    <t>3.1.2</t>
  </si>
  <si>
    <t>3.1.3</t>
  </si>
  <si>
    <t>3.1.4</t>
  </si>
  <si>
    <t>4.1.1</t>
  </si>
  <si>
    <t>5.1.1</t>
  </si>
  <si>
    <t>6.1.1</t>
  </si>
  <si>
    <t>6.1.2</t>
  </si>
  <si>
    <t>7.1.1</t>
  </si>
  <si>
    <t>7.1.2</t>
  </si>
  <si>
    <t>8.1.1</t>
  </si>
  <si>
    <t>8.1.2</t>
  </si>
  <si>
    <t>9.1.1</t>
  </si>
  <si>
    <t>9.1.2</t>
  </si>
  <si>
    <t>10.1.1</t>
  </si>
  <si>
    <t>10.1.2</t>
  </si>
  <si>
    <t>10.1.3</t>
  </si>
  <si>
    <t>10.1.4</t>
  </si>
  <si>
    <t>11.1.1</t>
  </si>
  <si>
    <t>12.1.1</t>
  </si>
  <si>
    <t>13.1.1</t>
  </si>
  <si>
    <t>13.1.2</t>
  </si>
  <si>
    <t>13.1.3</t>
  </si>
  <si>
    <t>14.1.1</t>
  </si>
  <si>
    <t>14.1.2</t>
  </si>
  <si>
    <t>14.1.3</t>
  </si>
  <si>
    <t>14.1.4</t>
  </si>
  <si>
    <t>15.1.1</t>
  </si>
  <si>
    <t>15.1.2</t>
  </si>
  <si>
    <t>15.1.3</t>
  </si>
  <si>
    <t>16.1.1</t>
  </si>
  <si>
    <t>16.1.2</t>
  </si>
  <si>
    <t>17.1.1</t>
  </si>
  <si>
    <t>17.1.2</t>
  </si>
  <si>
    <t>18.1.1</t>
  </si>
  <si>
    <t>18.1.2</t>
  </si>
  <si>
    <t>18.1.3</t>
  </si>
  <si>
    <t>19.1.1</t>
  </si>
  <si>
    <t>19.1.2</t>
  </si>
  <si>
    <t>19.1.3</t>
  </si>
  <si>
    <t>19.1.4</t>
  </si>
  <si>
    <t>19.1.5</t>
  </si>
  <si>
    <t>20.1.1</t>
  </si>
  <si>
    <t>20.1.2</t>
  </si>
  <si>
    <t>20.1.3</t>
  </si>
  <si>
    <t>20.1.4</t>
  </si>
  <si>
    <t>21.1.1</t>
  </si>
  <si>
    <t>21.1.2</t>
  </si>
  <si>
    <t>21.1.3</t>
  </si>
  <si>
    <t>21.1.4</t>
  </si>
  <si>
    <t>21.1.5</t>
  </si>
  <si>
    <t>21.1.6</t>
  </si>
  <si>
    <t>21.1.7</t>
  </si>
  <si>
    <t>21.1.8</t>
  </si>
  <si>
    <t>21.1.9</t>
  </si>
  <si>
    <t>22.1.1</t>
  </si>
  <si>
    <t>22.1.2</t>
  </si>
  <si>
    <t>23.1.1</t>
  </si>
  <si>
    <t>24.1.1</t>
  </si>
  <si>
    <t>24.1.2</t>
  </si>
  <si>
    <t>24.1.3</t>
  </si>
  <si>
    <t>24.1.4</t>
  </si>
  <si>
    <t>25.1.1</t>
  </si>
  <si>
    <t>25.1.2</t>
  </si>
  <si>
    <t>25.1.3</t>
  </si>
  <si>
    <t>25.1.4</t>
  </si>
  <si>
    <t>25.1.5</t>
  </si>
  <si>
    <t>25.1.6</t>
  </si>
  <si>
    <t>25.1.7</t>
  </si>
  <si>
    <t>25.1.8</t>
  </si>
  <si>
    <t>25.1.9</t>
  </si>
  <si>
    <t>25.1.10</t>
  </si>
  <si>
    <t>25.1.11</t>
  </si>
  <si>
    <t>25.1.12</t>
  </si>
  <si>
    <t>25.1.13</t>
  </si>
  <si>
    <t>25.1.14</t>
  </si>
  <si>
    <t>25.1.15</t>
  </si>
  <si>
    <t>25.1.16</t>
  </si>
  <si>
    <t>25.1.17</t>
  </si>
  <si>
    <t>25.1.18</t>
  </si>
  <si>
    <t>25.1.19</t>
  </si>
  <si>
    <t>25.1.20</t>
  </si>
  <si>
    <t>25.1.21</t>
  </si>
  <si>
    <t>26.1.1</t>
  </si>
  <si>
    <t>27.1.1</t>
  </si>
  <si>
    <t>27.1.2</t>
  </si>
  <si>
    <t>27.1.3</t>
  </si>
  <si>
    <t>P.17.000.092764</t>
  </si>
  <si>
    <t>Central alarme microprocessada para até 125 zonas, ref. Endereçavel FP-01 da Gevi Gamma ou equivalente</t>
  </si>
  <si>
    <t>1.1.1</t>
  </si>
  <si>
    <t>Aprovações legais, comissionamento, certificação,atestados, laudos e Auto de Vistoria do Corpo de Bombeiros</t>
  </si>
  <si>
    <t>Administração local</t>
  </si>
  <si>
    <t>gl</t>
  </si>
  <si>
    <t>25.1.22</t>
  </si>
  <si>
    <t>25.1.23</t>
  </si>
  <si>
    <t>25.1.24</t>
  </si>
  <si>
    <t>1.1.2</t>
  </si>
  <si>
    <t>1.1.3</t>
  </si>
  <si>
    <t>1.1.4</t>
  </si>
  <si>
    <t>1.1.5</t>
  </si>
  <si>
    <t>1.1.6</t>
  </si>
  <si>
    <t>1.1.7</t>
  </si>
  <si>
    <t>1.1.8</t>
  </si>
  <si>
    <t>2.1.9</t>
  </si>
  <si>
    <t>2.1.10</t>
  </si>
  <si>
    <t>5.1.2</t>
  </si>
  <si>
    <t>5.1.3</t>
  </si>
  <si>
    <t>5.1.4</t>
  </si>
  <si>
    <t>9.1.3</t>
  </si>
  <si>
    <t>9.1.4</t>
  </si>
  <si>
    <t>9.1.0</t>
  </si>
  <si>
    <t>20.1.5</t>
  </si>
  <si>
    <t>20.1.6</t>
  </si>
  <si>
    <t>14.1.5</t>
  </si>
  <si>
    <t xml:space="preserve">Referencia: </t>
  </si>
  <si>
    <t xml:space="preserve">Leis Sociais: </t>
  </si>
  <si>
    <t xml:space="preserve">B.D.I.:      </t>
  </si>
  <si>
    <t xml:space="preserve">Data: </t>
  </si>
  <si>
    <t>MODELO PLANILHA ORÇAMENTÁRIA</t>
  </si>
  <si>
    <t xml:space="preserve">BDI - </t>
  </si>
  <si>
    <t>MODELO RESUMO DA PLANILHA</t>
  </si>
  <si>
    <t>MODELO CRONOGRAMA FÍSICO-FINANCEIRO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</si>
</sst>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&quot;R$&quot;\ #,##0.00"/>
    <numFmt numFmtId="166" formatCode="_(* #,##0.00_);_(* \(#,##0.00\);_(* &quot;-&quot;??_);_(@_)"/>
    <numFmt numFmtId="167" formatCode="[$-F400]h:mm:ss\ AM/PM"/>
    <numFmt numFmtId="168" formatCode="0.0"/>
    <numFmt numFmtId="169" formatCode="0.000"/>
    <numFmt numFmtId="170" formatCode="0.00000"/>
    <numFmt numFmtId="171" formatCode="0.0000"/>
    <numFmt numFmtId="172" formatCode="#,##0.0"/>
    <numFmt numFmtId="173" formatCode="_-&quot;R$&quot;\ * #,##0.000_-;\-&quot;R$&quot;\ * #,##0.000_-;_-&quot;R$&quot;\ * &quot;-&quot;??_-;_-@_-"/>
    <numFmt numFmtId="174" formatCode="_-* #,##0.0_-;\-* #,##0.0_-;_-* &quot;-&quot;??_-;_-@_-"/>
    <numFmt numFmtId="175" formatCode="_-* #,##0_-;\-* #,##0_-;_-* &quot;-&quot;??_-;_-@_-"/>
    <numFmt numFmtId="176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3" borderId="10" xfId="50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center"/>
    </xf>
    <xf numFmtId="0" fontId="5" fillId="33" borderId="10" xfId="5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2" xfId="0" applyFont="1" applyBorder="1" applyAlignment="1" applyProtection="1">
      <alignment horizontal="center"/>
      <protection hidden="1"/>
    </xf>
    <xf numFmtId="0" fontId="3" fillId="34" borderId="13" xfId="0" applyFont="1" applyFill="1" applyBorder="1" applyAlignment="1" quotePrefix="1">
      <alignment vertical="center" wrapText="1"/>
    </xf>
    <xf numFmtId="0" fontId="3" fillId="34" borderId="11" xfId="0" applyFont="1" applyFill="1" applyBorder="1" applyAlignment="1" quotePrefix="1">
      <alignment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3" fillId="0" borderId="14" xfId="0" applyFont="1" applyBorder="1" applyAlignment="1" applyProtection="1">
      <alignment horizontal="left"/>
      <protection hidden="1"/>
    </xf>
    <xf numFmtId="43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0" fontId="0" fillId="34" borderId="23" xfId="0" applyNumberFormat="1" applyFill="1" applyBorder="1" applyAlignment="1">
      <alignment/>
    </xf>
    <xf numFmtId="43" fontId="0" fillId="0" borderId="23" xfId="0" applyNumberFormat="1" applyBorder="1" applyAlignment="1">
      <alignment/>
    </xf>
    <xf numFmtId="43" fontId="0" fillId="34" borderId="23" xfId="0" applyNumberFormat="1" applyFill="1" applyBorder="1" applyAlignment="1">
      <alignment/>
    </xf>
    <xf numFmtId="10" fontId="0" fillId="10" borderId="23" xfId="0" applyNumberFormat="1" applyFill="1" applyBorder="1" applyAlignment="1">
      <alignment/>
    </xf>
    <xf numFmtId="0" fontId="3" fillId="34" borderId="11" xfId="0" applyFont="1" applyFill="1" applyBorder="1" applyAlignment="1" quotePrefix="1">
      <alignment horizontal="center" vertical="center" wrapText="1"/>
    </xf>
    <xf numFmtId="4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>
      <alignment horizontal="center"/>
    </xf>
    <xf numFmtId="43" fontId="0" fillId="0" borderId="24" xfId="65" applyNumberFormat="1" applyFont="1" applyBorder="1" applyAlignment="1">
      <alignment/>
    </xf>
    <xf numFmtId="43" fontId="0" fillId="0" borderId="10" xfId="65" applyNumberFormat="1" applyFont="1" applyBorder="1" applyAlignment="1">
      <alignment/>
    </xf>
    <xf numFmtId="3" fontId="4" fillId="34" borderId="10" xfId="0" applyNumberFormat="1" applyFont="1" applyFill="1" applyBorder="1" applyAlignment="1">
      <alignment horizontal="center" vertical="center"/>
    </xf>
    <xf numFmtId="3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35" borderId="25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>
      <alignment horizontal="center" vertical="center"/>
    </xf>
    <xf numFmtId="0" fontId="5" fillId="0" borderId="10" xfId="50" applyFont="1" applyFill="1" applyBorder="1" applyAlignment="1">
      <alignment horizontal="center" vertical="center" wrapText="1"/>
      <protection/>
    </xf>
    <xf numFmtId="3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49" fontId="4" fillId="34" borderId="10" xfId="65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2" fillId="0" borderId="15" xfId="0" applyFont="1" applyFill="1" applyBorder="1" applyAlignment="1">
      <alignment vertical="center"/>
    </xf>
    <xf numFmtId="3" fontId="3" fillId="0" borderId="27" xfId="0" applyNumberFormat="1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5" fillId="33" borderId="10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center" wrapText="1"/>
    </xf>
    <xf numFmtId="43" fontId="0" fillId="0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43" fontId="3" fillId="0" borderId="10" xfId="0" applyNumberFormat="1" applyFont="1" applyFill="1" applyBorder="1" applyAlignment="1">
      <alignment horizontal="center" vertical="center" wrapText="1"/>
    </xf>
    <xf numFmtId="43" fontId="3" fillId="34" borderId="11" xfId="0" applyNumberFormat="1" applyFont="1" applyFill="1" applyBorder="1" applyAlignment="1" quotePrefix="1">
      <alignment vertical="center" wrapText="1"/>
    </xf>
    <xf numFmtId="43" fontId="0" fillId="0" borderId="10" xfId="0" applyNumberFormat="1" applyBorder="1" applyAlignment="1">
      <alignment horizontal="center" vertical="center"/>
    </xf>
    <xf numFmtId="43" fontId="5" fillId="0" borderId="10" xfId="0" applyNumberFormat="1" applyFont="1" applyFill="1" applyBorder="1" applyAlignment="1" quotePrefix="1">
      <alignment horizontal="center" vertical="center" wrapText="1"/>
    </xf>
    <xf numFmtId="43" fontId="3" fillId="34" borderId="11" xfId="0" applyNumberFormat="1" applyFont="1" applyFill="1" applyBorder="1" applyAlignment="1" quotePrefix="1">
      <alignment horizontal="center" vertical="center" wrapText="1"/>
    </xf>
    <xf numFmtId="43" fontId="5" fillId="33" borderId="10" xfId="66" applyNumberFormat="1" applyFont="1" applyFill="1" applyBorder="1" applyAlignment="1">
      <alignment horizontal="center" vertical="center" wrapText="1"/>
    </xf>
    <xf numFmtId="43" fontId="0" fillId="34" borderId="11" xfId="0" applyNumberFormat="1" applyFill="1" applyBorder="1" applyAlignment="1">
      <alignment/>
    </xf>
    <xf numFmtId="43" fontId="0" fillId="0" borderId="26" xfId="0" applyNumberFormat="1" applyFont="1" applyFill="1" applyBorder="1" applyAlignment="1">
      <alignment/>
    </xf>
    <xf numFmtId="43" fontId="4" fillId="0" borderId="26" xfId="0" applyNumberFormat="1" applyFont="1" applyFill="1" applyBorder="1" applyAlignment="1">
      <alignment vertical="center" wrapText="1"/>
    </xf>
    <xf numFmtId="43" fontId="0" fillId="0" borderId="26" xfId="0" applyNumberFormat="1" applyBorder="1" applyAlignment="1">
      <alignment/>
    </xf>
    <xf numFmtId="43" fontId="0" fillId="0" borderId="0" xfId="0" applyNumberFormat="1" applyAlignment="1">
      <alignment horizontal="center"/>
    </xf>
    <xf numFmtId="44" fontId="0" fillId="0" borderId="0" xfId="0" applyNumberFormat="1" applyFont="1" applyFill="1" applyAlignment="1">
      <alignment horizontal="right"/>
    </xf>
    <xf numFmtId="44" fontId="2" fillId="0" borderId="0" xfId="0" applyNumberFormat="1" applyFont="1" applyFill="1" applyAlignment="1">
      <alignment horizontal="center"/>
    </xf>
    <xf numFmtId="44" fontId="3" fillId="0" borderId="10" xfId="0" applyNumberFormat="1" applyFont="1" applyFill="1" applyBorder="1" applyAlignment="1">
      <alignment horizontal="right" vertical="center" wrapText="1"/>
    </xf>
    <xf numFmtId="44" fontId="0" fillId="0" borderId="10" xfId="0" applyNumberFormat="1" applyBorder="1" applyAlignment="1">
      <alignment horizontal="right" vertical="center"/>
    </xf>
    <xf numFmtId="44" fontId="4" fillId="0" borderId="10" xfId="0" applyNumberFormat="1" applyFont="1" applyFill="1" applyBorder="1" applyAlignment="1">
      <alignment horizontal="right" vertical="center"/>
    </xf>
    <xf numFmtId="44" fontId="0" fillId="0" borderId="0" xfId="0" applyNumberFormat="1" applyAlignment="1">
      <alignment horizontal="right"/>
    </xf>
    <xf numFmtId="44" fontId="2" fillId="0" borderId="0" xfId="0" applyNumberFormat="1" applyFont="1" applyFill="1" applyBorder="1" applyAlignment="1">
      <alignment horizontal="left"/>
    </xf>
    <xf numFmtId="44" fontId="0" fillId="0" borderId="0" xfId="0" applyNumberFormat="1" applyAlignment="1">
      <alignment/>
    </xf>
    <xf numFmtId="44" fontId="3" fillId="0" borderId="30" xfId="0" applyNumberFormat="1" applyFont="1" applyBorder="1" applyAlignment="1" applyProtection="1">
      <alignment horizontal="right"/>
      <protection hidden="1"/>
    </xf>
    <xf numFmtId="44" fontId="3" fillId="0" borderId="31" xfId="0" applyNumberFormat="1" applyFont="1" applyBorder="1" applyAlignment="1" applyProtection="1">
      <alignment horizontal="left" vertical="center"/>
      <protection hidden="1"/>
    </xf>
    <xf numFmtId="44" fontId="3" fillId="36" borderId="31" xfId="0" applyNumberFormat="1" applyFont="1" applyFill="1" applyBorder="1" applyAlignment="1" applyProtection="1">
      <alignment horizontal="right"/>
      <protection hidden="1"/>
    </xf>
    <xf numFmtId="44" fontId="3" fillId="36" borderId="32" xfId="0" applyNumberFormat="1" applyFont="1" applyFill="1" applyBorder="1" applyAlignment="1" applyProtection="1">
      <alignment horizontal="right"/>
      <protection hidden="1"/>
    </xf>
    <xf numFmtId="0" fontId="5" fillId="0" borderId="10" xfId="0" applyFont="1" applyFill="1" applyBorder="1" applyAlignment="1">
      <alignment horizontal="left" vertical="top" wrapText="1"/>
    </xf>
    <xf numFmtId="1" fontId="0" fillId="0" borderId="10" xfId="0" applyNumberForma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3" fillId="36" borderId="27" xfId="0" applyFont="1" applyFill="1" applyBorder="1" applyAlignment="1" applyProtection="1">
      <alignment horizontal="center"/>
      <protection hidden="1"/>
    </xf>
    <xf numFmtId="0" fontId="3" fillId="36" borderId="10" xfId="0" applyFont="1" applyFill="1" applyBorder="1" applyAlignment="1" applyProtection="1">
      <alignment horizontal="center"/>
      <protection hidden="1"/>
    </xf>
    <xf numFmtId="0" fontId="3" fillId="36" borderId="38" xfId="0" applyFont="1" applyFill="1" applyBorder="1" applyAlignment="1" applyProtection="1">
      <alignment horizontal="center"/>
      <protection hidden="1"/>
    </xf>
    <xf numFmtId="0" fontId="3" fillId="36" borderId="39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36" borderId="27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 applyProtection="1">
      <alignment horizontal="center" vertical="center"/>
      <protection hidden="1"/>
    </xf>
    <xf numFmtId="0" fontId="3" fillId="36" borderId="38" xfId="0" applyFont="1" applyFill="1" applyBorder="1" applyAlignment="1" applyProtection="1">
      <alignment horizontal="center" vertical="center"/>
      <protection hidden="1"/>
    </xf>
    <xf numFmtId="0" fontId="3" fillId="36" borderId="39" xfId="0" applyFont="1" applyFill="1" applyBorder="1" applyAlignment="1" applyProtection="1">
      <alignment horizontal="center" vertical="center"/>
      <protection hidden="1"/>
    </xf>
    <xf numFmtId="3" fontId="3" fillId="0" borderId="21" xfId="0" applyNumberFormat="1" applyFont="1" applyBorder="1" applyAlignment="1" applyProtection="1">
      <alignment horizontal="left" vertical="center"/>
      <protection hidden="1"/>
    </xf>
    <xf numFmtId="0" fontId="3" fillId="0" borderId="24" xfId="0" applyFont="1" applyBorder="1" applyAlignment="1" applyProtection="1">
      <alignment horizontal="left" vertical="center"/>
      <protection hidden="1"/>
    </xf>
    <xf numFmtId="3" fontId="3" fillId="0" borderId="21" xfId="0" applyNumberFormat="1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3" fontId="3" fillId="0" borderId="24" xfId="0" applyNumberFormat="1" applyFont="1" applyBorder="1" applyAlignment="1" applyProtection="1">
      <alignment horizontal="center" vertical="center"/>
      <protection hidden="1"/>
    </xf>
    <xf numFmtId="3" fontId="3" fillId="0" borderId="24" xfId="0" applyNumberFormat="1" applyFont="1" applyBorder="1" applyAlignment="1" applyProtection="1">
      <alignment horizontal="left" vertical="center"/>
      <protection hidden="1"/>
    </xf>
    <xf numFmtId="44" fontId="3" fillId="34" borderId="26" xfId="0" applyNumberFormat="1" applyFont="1" applyFill="1" applyBorder="1" applyAlignment="1" quotePrefix="1">
      <alignment vertical="center"/>
    </xf>
    <xf numFmtId="44" fontId="0" fillId="0" borderId="10" xfId="0" applyNumberFormat="1" applyFont="1" applyFill="1" applyBorder="1" applyAlignment="1">
      <alignment horizontal="right" vertical="center"/>
    </xf>
    <xf numFmtId="44" fontId="2" fillId="0" borderId="42" xfId="0" applyNumberFormat="1" applyFont="1" applyFill="1" applyBorder="1" applyAlignment="1">
      <alignment/>
    </xf>
    <xf numFmtId="44" fontId="2" fillId="0" borderId="43" xfId="0" applyNumberFormat="1" applyFont="1" applyFill="1" applyBorder="1" applyAlignment="1">
      <alignment/>
    </xf>
    <xf numFmtId="44" fontId="2" fillId="0" borderId="44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 vertical="center"/>
    </xf>
    <xf numFmtId="44" fontId="3" fillId="0" borderId="45" xfId="0" applyNumberFormat="1" applyFont="1" applyBorder="1" applyAlignment="1" applyProtection="1">
      <alignment horizontal="center"/>
      <protection hidden="1"/>
    </xf>
    <xf numFmtId="44" fontId="3" fillId="0" borderId="21" xfId="0" applyNumberFormat="1" applyFont="1" applyBorder="1" applyAlignment="1" applyProtection="1">
      <alignment horizontal="right" vertical="center"/>
      <protection hidden="1"/>
    </xf>
    <xf numFmtId="44" fontId="3" fillId="0" borderId="24" xfId="0" applyNumberFormat="1" applyFont="1" applyBorder="1" applyAlignment="1" applyProtection="1">
      <alignment horizontal="right" vertical="center"/>
      <protection hidden="1"/>
    </xf>
    <xf numFmtId="44" fontId="3" fillId="36" borderId="13" xfId="0" applyNumberFormat="1" applyFont="1" applyFill="1" applyBorder="1" applyAlignment="1" applyProtection="1">
      <alignment horizontal="right"/>
      <protection hidden="1"/>
    </xf>
    <xf numFmtId="44" fontId="3" fillId="36" borderId="46" xfId="0" applyNumberFormat="1" applyFont="1" applyFill="1" applyBorder="1" applyAlignment="1" applyProtection="1">
      <alignment horizontal="right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zoomScale="120" zoomScaleNormal="120" zoomScalePageLayoutView="0" workbookViewId="0" topLeftCell="A118">
      <selection activeCell="C140" sqref="C140"/>
    </sheetView>
  </sheetViews>
  <sheetFormatPr defaultColWidth="9.140625" defaultRowHeight="12.75"/>
  <cols>
    <col min="2" max="2" width="10.140625" style="21" customWidth="1"/>
    <col min="3" max="3" width="81.57421875" style="19" customWidth="1"/>
    <col min="4" max="4" width="7.57421875" style="0" bestFit="1" customWidth="1"/>
    <col min="5" max="5" width="11.57421875" style="20" customWidth="1"/>
    <col min="6" max="6" width="13.421875" style="89" bestFit="1" customWidth="1"/>
    <col min="7" max="7" width="16.421875" style="95" customWidth="1"/>
    <col min="8" max="8" width="11.140625" style="0" customWidth="1"/>
    <col min="9" max="9" width="11.421875" style="0" customWidth="1"/>
  </cols>
  <sheetData>
    <row r="1" spans="2:7" ht="12.75">
      <c r="B1" s="14"/>
      <c r="C1" s="17"/>
      <c r="D1" s="4"/>
      <c r="E1" s="14"/>
      <c r="F1" s="77"/>
      <c r="G1" s="90"/>
    </row>
    <row r="2" spans="2:7" ht="12.75">
      <c r="B2" s="113"/>
      <c r="C2" s="113"/>
      <c r="D2" s="113"/>
      <c r="E2" s="113"/>
      <c r="F2" s="113"/>
      <c r="G2" s="113"/>
    </row>
    <row r="3" spans="2:7" ht="12.75">
      <c r="B3" s="24"/>
      <c r="C3" s="24" t="s">
        <v>438</v>
      </c>
      <c r="D3" s="24"/>
      <c r="E3" s="24"/>
      <c r="F3" s="78"/>
      <c r="G3" s="91"/>
    </row>
    <row r="4" spans="2:7" ht="12.75">
      <c r="B4" s="24"/>
      <c r="C4" s="24"/>
      <c r="D4" s="24"/>
      <c r="E4" s="24"/>
      <c r="F4" s="78"/>
      <c r="G4" s="91"/>
    </row>
    <row r="5" spans="2:7" ht="12.75">
      <c r="B5" s="24"/>
      <c r="C5" s="24"/>
      <c r="D5" s="24"/>
      <c r="E5" s="24"/>
      <c r="F5" s="78"/>
      <c r="G5" s="91"/>
    </row>
    <row r="6" spans="2:7" ht="12.75">
      <c r="B6" s="113"/>
      <c r="C6" s="113"/>
      <c r="D6" s="113"/>
      <c r="E6" s="113"/>
      <c r="F6" s="113"/>
      <c r="G6" s="113"/>
    </row>
    <row r="7" spans="2:7" ht="12.75">
      <c r="B7" s="36" t="s">
        <v>228</v>
      </c>
      <c r="C7" s="36"/>
      <c r="D7" s="72"/>
      <c r="E7" s="114" t="s">
        <v>434</v>
      </c>
      <c r="F7" s="115"/>
      <c r="G7" s="116"/>
    </row>
    <row r="8" spans="2:7" ht="12.75">
      <c r="B8" s="36" t="s">
        <v>17</v>
      </c>
      <c r="C8" s="36"/>
      <c r="D8" s="72"/>
      <c r="E8" s="111" t="s">
        <v>435</v>
      </c>
      <c r="F8" s="107"/>
      <c r="G8" s="112"/>
    </row>
    <row r="9" spans="2:7" ht="12.75">
      <c r="B9" s="107"/>
      <c r="C9" s="107"/>
      <c r="D9" s="107"/>
      <c r="E9" s="111" t="s">
        <v>436</v>
      </c>
      <c r="F9" s="107"/>
      <c r="G9" s="112"/>
    </row>
    <row r="10" spans="2:7" ht="12.75">
      <c r="B10" s="6"/>
      <c r="C10" s="5"/>
      <c r="D10" s="1"/>
      <c r="E10" s="108" t="s">
        <v>437</v>
      </c>
      <c r="F10" s="109"/>
      <c r="G10" s="110"/>
    </row>
    <row r="11" spans="2:7" ht="12.75">
      <c r="B11" s="14"/>
      <c r="C11" s="17"/>
      <c r="D11" s="4"/>
      <c r="E11" s="14"/>
      <c r="F11" s="77"/>
      <c r="G11" s="90"/>
    </row>
    <row r="12" spans="1:7" ht="25.5">
      <c r="A12" s="2" t="s">
        <v>18</v>
      </c>
      <c r="B12" s="2" t="s">
        <v>19</v>
      </c>
      <c r="C12" s="2" t="s">
        <v>20</v>
      </c>
      <c r="D12" s="2" t="s">
        <v>21</v>
      </c>
      <c r="E12" s="2" t="s">
        <v>22</v>
      </c>
      <c r="F12" s="79" t="s">
        <v>23</v>
      </c>
      <c r="G12" s="92" t="s">
        <v>24</v>
      </c>
    </row>
    <row r="13" spans="1:7" ht="12.75">
      <c r="A13" s="104"/>
      <c r="B13" s="105"/>
      <c r="C13" s="105"/>
      <c r="D13" s="105"/>
      <c r="E13" s="105"/>
      <c r="F13" s="105"/>
      <c r="G13" s="106"/>
    </row>
    <row r="14" spans="1:7" ht="12.75">
      <c r="A14" s="53">
        <v>1</v>
      </c>
      <c r="B14" s="68" t="s">
        <v>98</v>
      </c>
      <c r="C14" s="26" t="s">
        <v>99</v>
      </c>
      <c r="D14" s="27"/>
      <c r="E14" s="48"/>
      <c r="F14" s="80"/>
      <c r="G14" s="134">
        <f>SUM(G15:G22)</f>
        <v>0</v>
      </c>
    </row>
    <row r="15" spans="1:7" ht="12.75">
      <c r="A15" s="67" t="s">
        <v>409</v>
      </c>
      <c r="B15" s="12" t="s">
        <v>265</v>
      </c>
      <c r="C15" s="18" t="s">
        <v>75</v>
      </c>
      <c r="D15" s="12" t="s">
        <v>49</v>
      </c>
      <c r="E15" s="103">
        <v>5</v>
      </c>
      <c r="F15" s="81"/>
      <c r="G15" s="93">
        <f>E15*F15</f>
        <v>0</v>
      </c>
    </row>
    <row r="16" spans="1:7" ht="12.75">
      <c r="A16" s="67" t="s">
        <v>416</v>
      </c>
      <c r="B16" s="13" t="s">
        <v>266</v>
      </c>
      <c r="C16" s="18" t="s">
        <v>100</v>
      </c>
      <c r="D16" s="12" t="s">
        <v>49</v>
      </c>
      <c r="E16" s="103">
        <v>5</v>
      </c>
      <c r="F16" s="81"/>
      <c r="G16" s="93">
        <f>E16*F16</f>
        <v>0</v>
      </c>
    </row>
    <row r="17" spans="1:7" ht="12.75">
      <c r="A17" s="67" t="s">
        <v>417</v>
      </c>
      <c r="B17" s="12"/>
      <c r="C17" s="8" t="s">
        <v>270</v>
      </c>
      <c r="D17" s="7" t="s">
        <v>49</v>
      </c>
      <c r="E17" s="3">
        <v>23</v>
      </c>
      <c r="F17" s="82"/>
      <c r="G17" s="135">
        <f>E17*F17</f>
        <v>0</v>
      </c>
    </row>
    <row r="18" spans="1:7" ht="25.5">
      <c r="A18" s="67" t="s">
        <v>418</v>
      </c>
      <c r="B18" s="12"/>
      <c r="C18" s="8" t="s">
        <v>410</v>
      </c>
      <c r="D18" s="7" t="s">
        <v>49</v>
      </c>
      <c r="E18" s="3">
        <v>1</v>
      </c>
      <c r="F18" s="82"/>
      <c r="G18" s="135">
        <f>E18*F18</f>
        <v>0</v>
      </c>
    </row>
    <row r="19" spans="1:7" ht="12.75">
      <c r="A19" s="67" t="s">
        <v>419</v>
      </c>
      <c r="B19" s="13" t="s">
        <v>101</v>
      </c>
      <c r="C19" s="18" t="s">
        <v>229</v>
      </c>
      <c r="D19" s="12" t="s">
        <v>50</v>
      </c>
      <c r="E19" s="103">
        <v>1</v>
      </c>
      <c r="F19" s="81"/>
      <c r="G19" s="93">
        <f>E19*F19</f>
        <v>0</v>
      </c>
    </row>
    <row r="20" spans="1:7" ht="12.75">
      <c r="A20" s="67" t="s">
        <v>420</v>
      </c>
      <c r="B20" s="13" t="s">
        <v>102</v>
      </c>
      <c r="C20" s="18" t="s">
        <v>53</v>
      </c>
      <c r="D20" s="12" t="s">
        <v>52</v>
      </c>
      <c r="E20" s="103">
        <v>30</v>
      </c>
      <c r="F20" s="81"/>
      <c r="G20" s="93">
        <f aca="true" t="shared" si="0" ref="G20:G39">E20*F20</f>
        <v>0</v>
      </c>
    </row>
    <row r="21" spans="1:7" ht="12.75">
      <c r="A21" s="67" t="s">
        <v>421</v>
      </c>
      <c r="B21" s="13" t="s">
        <v>103</v>
      </c>
      <c r="C21" s="18" t="s">
        <v>271</v>
      </c>
      <c r="D21" s="12" t="s">
        <v>52</v>
      </c>
      <c r="E21" s="103">
        <v>50</v>
      </c>
      <c r="F21" s="81"/>
      <c r="G21" s="93">
        <f t="shared" si="0"/>
        <v>0</v>
      </c>
    </row>
    <row r="22" spans="1:7" ht="25.5">
      <c r="A22" s="67" t="s">
        <v>422</v>
      </c>
      <c r="B22" s="13" t="s">
        <v>104</v>
      </c>
      <c r="C22" s="18" t="s">
        <v>244</v>
      </c>
      <c r="D22" s="12" t="s">
        <v>50</v>
      </c>
      <c r="E22" s="103">
        <v>3</v>
      </c>
      <c r="F22" s="81"/>
      <c r="G22" s="93">
        <f t="shared" si="0"/>
        <v>0</v>
      </c>
    </row>
    <row r="23" spans="1:7" ht="12.75">
      <c r="A23" s="57">
        <v>2</v>
      </c>
      <c r="B23" s="69" t="s">
        <v>106</v>
      </c>
      <c r="C23" s="26" t="s">
        <v>107</v>
      </c>
      <c r="D23" s="27"/>
      <c r="E23" s="48"/>
      <c r="F23" s="83"/>
      <c r="G23" s="134">
        <f>SUM(G24:G34)</f>
        <v>0</v>
      </c>
    </row>
    <row r="24" spans="1:7" ht="12.75">
      <c r="A24" s="3" t="s">
        <v>312</v>
      </c>
      <c r="B24" s="13" t="s">
        <v>272</v>
      </c>
      <c r="C24" s="18" t="s">
        <v>35</v>
      </c>
      <c r="D24" s="12" t="s">
        <v>51</v>
      </c>
      <c r="E24" s="15">
        <v>100</v>
      </c>
      <c r="F24" s="81"/>
      <c r="G24" s="93">
        <f t="shared" si="0"/>
        <v>0</v>
      </c>
    </row>
    <row r="25" spans="1:7" ht="12.75">
      <c r="A25" s="3" t="s">
        <v>313</v>
      </c>
      <c r="B25" s="3" t="s">
        <v>273</v>
      </c>
      <c r="C25" s="18" t="s">
        <v>76</v>
      </c>
      <c r="D25" s="12" t="s">
        <v>51</v>
      </c>
      <c r="E25" s="15">
        <v>30</v>
      </c>
      <c r="F25" s="81"/>
      <c r="G25" s="93">
        <f t="shared" si="0"/>
        <v>0</v>
      </c>
    </row>
    <row r="26" spans="1:7" ht="12.75">
      <c r="A26" s="3" t="s">
        <v>314</v>
      </c>
      <c r="B26" s="3" t="s">
        <v>108</v>
      </c>
      <c r="C26" s="18" t="s">
        <v>36</v>
      </c>
      <c r="D26" s="12" t="s">
        <v>51</v>
      </c>
      <c r="E26" s="15">
        <v>130</v>
      </c>
      <c r="F26" s="81"/>
      <c r="G26" s="93">
        <f t="shared" si="0"/>
        <v>0</v>
      </c>
    </row>
    <row r="27" spans="1:7" ht="12.75">
      <c r="A27" s="3" t="s">
        <v>315</v>
      </c>
      <c r="B27" s="3" t="s">
        <v>109</v>
      </c>
      <c r="C27" s="18" t="s">
        <v>274</v>
      </c>
      <c r="D27" s="12" t="s">
        <v>37</v>
      </c>
      <c r="E27" s="15">
        <v>18</v>
      </c>
      <c r="F27" s="81"/>
      <c r="G27" s="93">
        <f t="shared" si="0"/>
        <v>0</v>
      </c>
    </row>
    <row r="28" spans="1:7" ht="12.75">
      <c r="A28" s="3" t="s">
        <v>316</v>
      </c>
      <c r="B28" s="13" t="s">
        <v>110</v>
      </c>
      <c r="C28" s="18" t="s">
        <v>38</v>
      </c>
      <c r="D28" s="12" t="s">
        <v>51</v>
      </c>
      <c r="E28" s="15">
        <v>675</v>
      </c>
      <c r="F28" s="81"/>
      <c r="G28" s="93">
        <f t="shared" si="0"/>
        <v>0</v>
      </c>
    </row>
    <row r="29" spans="1:7" ht="12.75">
      <c r="A29" s="3" t="s">
        <v>317</v>
      </c>
      <c r="B29" s="13" t="s">
        <v>111</v>
      </c>
      <c r="C29" s="18" t="s">
        <v>40</v>
      </c>
      <c r="D29" s="12" t="s">
        <v>52</v>
      </c>
      <c r="E29" s="15">
        <v>84</v>
      </c>
      <c r="F29" s="81"/>
      <c r="G29" s="93">
        <f t="shared" si="0"/>
        <v>0</v>
      </c>
    </row>
    <row r="30" spans="1:7" ht="12.75">
      <c r="A30" s="3" t="s">
        <v>318</v>
      </c>
      <c r="B30" s="13" t="s">
        <v>245</v>
      </c>
      <c r="C30" s="18" t="s">
        <v>246</v>
      </c>
      <c r="D30" s="12" t="s">
        <v>37</v>
      </c>
      <c r="E30" s="15">
        <v>12</v>
      </c>
      <c r="F30" s="81"/>
      <c r="G30" s="93">
        <f t="shared" si="0"/>
        <v>0</v>
      </c>
    </row>
    <row r="31" spans="1:7" ht="12.75">
      <c r="A31" s="3" t="s">
        <v>319</v>
      </c>
      <c r="B31" s="13" t="s">
        <v>275</v>
      </c>
      <c r="C31" s="18" t="s">
        <v>97</v>
      </c>
      <c r="D31" s="12" t="s">
        <v>39</v>
      </c>
      <c r="E31" s="15">
        <v>84</v>
      </c>
      <c r="F31" s="81"/>
      <c r="G31" s="93">
        <f t="shared" si="0"/>
        <v>0</v>
      </c>
    </row>
    <row r="32" spans="1:7" ht="12.75">
      <c r="A32" s="3" t="s">
        <v>423</v>
      </c>
      <c r="B32" s="13" t="s">
        <v>112</v>
      </c>
      <c r="C32" s="18" t="s">
        <v>41</v>
      </c>
      <c r="D32" s="12" t="s">
        <v>51</v>
      </c>
      <c r="E32" s="15">
        <v>10</v>
      </c>
      <c r="F32" s="81"/>
      <c r="G32" s="93">
        <f t="shared" si="0"/>
        <v>0</v>
      </c>
    </row>
    <row r="33" spans="1:7" ht="12.75">
      <c r="A33" s="3" t="s">
        <v>424</v>
      </c>
      <c r="B33" s="13" t="s">
        <v>113</v>
      </c>
      <c r="C33" s="18" t="s">
        <v>42</v>
      </c>
      <c r="D33" s="12" t="s">
        <v>51</v>
      </c>
      <c r="E33" s="15">
        <v>31.96</v>
      </c>
      <c r="F33" s="81"/>
      <c r="G33" s="93">
        <f t="shared" si="0"/>
        <v>0</v>
      </c>
    </row>
    <row r="34" spans="1:7" ht="12.75">
      <c r="A34" s="3"/>
      <c r="B34" s="13"/>
      <c r="C34" s="76" t="s">
        <v>411</v>
      </c>
      <c r="D34" s="12" t="s">
        <v>412</v>
      </c>
      <c r="E34" s="15">
        <v>1</v>
      </c>
      <c r="F34" s="81"/>
      <c r="G34" s="93">
        <f t="shared" si="0"/>
        <v>0</v>
      </c>
    </row>
    <row r="35" spans="1:7" ht="12.75">
      <c r="A35" s="57">
        <v>3</v>
      </c>
      <c r="B35" s="69" t="s">
        <v>114</v>
      </c>
      <c r="C35" s="26" t="s">
        <v>115</v>
      </c>
      <c r="D35" s="27"/>
      <c r="E35" s="48"/>
      <c r="F35" s="83"/>
      <c r="G35" s="134">
        <f>SUM(G36:G39)</f>
        <v>0</v>
      </c>
    </row>
    <row r="36" spans="1:7" ht="25.5">
      <c r="A36" s="3" t="s">
        <v>320</v>
      </c>
      <c r="B36" s="13" t="s">
        <v>116</v>
      </c>
      <c r="C36" s="18" t="s">
        <v>43</v>
      </c>
      <c r="D36" s="12" t="s">
        <v>34</v>
      </c>
      <c r="E36" s="15">
        <v>7</v>
      </c>
      <c r="F36" s="81"/>
      <c r="G36" s="93">
        <f t="shared" si="0"/>
        <v>0</v>
      </c>
    </row>
    <row r="37" spans="1:7" ht="12.75">
      <c r="A37" s="3" t="s">
        <v>321</v>
      </c>
      <c r="B37" s="13" t="s">
        <v>117</v>
      </c>
      <c r="C37" s="18" t="s">
        <v>44</v>
      </c>
      <c r="D37" s="12" t="s">
        <v>34</v>
      </c>
      <c r="E37" s="15">
        <v>7.14</v>
      </c>
      <c r="F37" s="81"/>
      <c r="G37" s="93">
        <f t="shared" si="0"/>
        <v>0</v>
      </c>
    </row>
    <row r="38" spans="1:7" ht="25.5">
      <c r="A38" s="3" t="s">
        <v>322</v>
      </c>
      <c r="B38" s="13" t="s">
        <v>118</v>
      </c>
      <c r="C38" s="18" t="s">
        <v>45</v>
      </c>
      <c r="D38" s="12" t="s">
        <v>51</v>
      </c>
      <c r="E38" s="15">
        <v>150</v>
      </c>
      <c r="F38" s="81"/>
      <c r="G38" s="93">
        <f t="shared" si="0"/>
        <v>0</v>
      </c>
    </row>
    <row r="39" spans="1:7" ht="25.5">
      <c r="A39" s="3" t="s">
        <v>323</v>
      </c>
      <c r="B39" s="13" t="s">
        <v>119</v>
      </c>
      <c r="C39" s="18" t="s">
        <v>46</v>
      </c>
      <c r="D39" s="12" t="s">
        <v>51</v>
      </c>
      <c r="E39" s="15">
        <v>750</v>
      </c>
      <c r="F39" s="81"/>
      <c r="G39" s="93">
        <f t="shared" si="0"/>
        <v>0</v>
      </c>
    </row>
    <row r="40" spans="1:7" ht="12.75">
      <c r="A40" s="57">
        <v>4</v>
      </c>
      <c r="B40" s="69" t="s">
        <v>120</v>
      </c>
      <c r="C40" s="26" t="s">
        <v>121</v>
      </c>
      <c r="D40" s="27"/>
      <c r="E40" s="48"/>
      <c r="F40" s="80"/>
      <c r="G40" s="134">
        <f>SUM(G41)</f>
        <v>0</v>
      </c>
    </row>
    <row r="41" spans="1:7" ht="12.75">
      <c r="A41" s="58" t="s">
        <v>324</v>
      </c>
      <c r="B41" s="13" t="s">
        <v>122</v>
      </c>
      <c r="C41" s="18" t="s">
        <v>58</v>
      </c>
      <c r="D41" s="12" t="s">
        <v>51</v>
      </c>
      <c r="E41" s="15">
        <v>1400</v>
      </c>
      <c r="F41" s="81"/>
      <c r="G41" s="93">
        <f aca="true" t="shared" si="1" ref="G41:G49">E41*F41</f>
        <v>0</v>
      </c>
    </row>
    <row r="42" spans="1:7" ht="12.75">
      <c r="A42" s="57">
        <v>5</v>
      </c>
      <c r="B42" s="69" t="s">
        <v>123</v>
      </c>
      <c r="C42" s="26" t="s">
        <v>124</v>
      </c>
      <c r="D42" s="27"/>
      <c r="E42" s="48"/>
      <c r="F42" s="80"/>
      <c r="G42" s="134">
        <f>SUM(G43:G46)</f>
        <v>0</v>
      </c>
    </row>
    <row r="43" spans="1:7" ht="12.75">
      <c r="A43" s="58" t="s">
        <v>325</v>
      </c>
      <c r="B43" s="13" t="s">
        <v>125</v>
      </c>
      <c r="C43" s="18" t="s">
        <v>77</v>
      </c>
      <c r="D43" s="12" t="s">
        <v>34</v>
      </c>
      <c r="E43" s="15">
        <v>36</v>
      </c>
      <c r="F43" s="81"/>
      <c r="G43" s="93">
        <f t="shared" si="1"/>
        <v>0</v>
      </c>
    </row>
    <row r="44" spans="1:7" ht="25.5">
      <c r="A44" s="58" t="s">
        <v>425</v>
      </c>
      <c r="B44" s="13" t="s">
        <v>126</v>
      </c>
      <c r="C44" s="18" t="s">
        <v>78</v>
      </c>
      <c r="D44" s="12" t="s">
        <v>34</v>
      </c>
      <c r="E44" s="15">
        <v>36</v>
      </c>
      <c r="F44" s="81"/>
      <c r="G44" s="93">
        <f t="shared" si="1"/>
        <v>0</v>
      </c>
    </row>
    <row r="45" spans="1:7" ht="25.5">
      <c r="A45" s="58" t="s">
        <v>426</v>
      </c>
      <c r="B45" s="13" t="s">
        <v>127</v>
      </c>
      <c r="C45" s="18" t="s">
        <v>79</v>
      </c>
      <c r="D45" s="12" t="s">
        <v>34</v>
      </c>
      <c r="E45" s="15">
        <v>42</v>
      </c>
      <c r="F45" s="81"/>
      <c r="G45" s="93">
        <f>E45*F45</f>
        <v>0</v>
      </c>
    </row>
    <row r="46" spans="1:7" ht="12.75">
      <c r="A46" s="58" t="s">
        <v>427</v>
      </c>
      <c r="B46" s="13" t="s">
        <v>128</v>
      </c>
      <c r="C46" s="18" t="s">
        <v>276</v>
      </c>
      <c r="D46" s="12" t="s">
        <v>34</v>
      </c>
      <c r="E46" s="15">
        <v>42</v>
      </c>
      <c r="F46" s="81"/>
      <c r="G46" s="93">
        <f t="shared" si="1"/>
        <v>0</v>
      </c>
    </row>
    <row r="47" spans="1:7" ht="12.75">
      <c r="A47" s="57">
        <v>6</v>
      </c>
      <c r="B47" s="69" t="s">
        <v>129</v>
      </c>
      <c r="C47" s="26" t="s">
        <v>130</v>
      </c>
      <c r="D47" s="27"/>
      <c r="E47" s="48"/>
      <c r="F47" s="80"/>
      <c r="G47" s="134">
        <f>SUM(G48:G49)</f>
        <v>0</v>
      </c>
    </row>
    <row r="48" spans="1:7" ht="12.75">
      <c r="A48" s="58" t="s">
        <v>326</v>
      </c>
      <c r="B48" s="11" t="s">
        <v>131</v>
      </c>
      <c r="C48" s="18" t="s">
        <v>59</v>
      </c>
      <c r="D48" s="12" t="s">
        <v>34</v>
      </c>
      <c r="E48" s="15">
        <v>225</v>
      </c>
      <c r="F48" s="81"/>
      <c r="G48" s="93">
        <f t="shared" si="1"/>
        <v>0</v>
      </c>
    </row>
    <row r="49" spans="1:7" ht="12.75">
      <c r="A49" s="58" t="s">
        <v>327</v>
      </c>
      <c r="B49" s="11" t="s">
        <v>132</v>
      </c>
      <c r="C49" s="18" t="s">
        <v>60</v>
      </c>
      <c r="D49" s="12" t="s">
        <v>34</v>
      </c>
      <c r="E49" s="15">
        <v>225</v>
      </c>
      <c r="F49" s="81"/>
      <c r="G49" s="93">
        <f t="shared" si="1"/>
        <v>0</v>
      </c>
    </row>
    <row r="50" spans="1:7" ht="12.75">
      <c r="A50" s="57">
        <v>7</v>
      </c>
      <c r="B50" s="69" t="s">
        <v>133</v>
      </c>
      <c r="C50" s="26" t="s">
        <v>136</v>
      </c>
      <c r="D50" s="27"/>
      <c r="E50" s="48"/>
      <c r="F50" s="80"/>
      <c r="G50" s="134">
        <f>SUM(G51:G52)</f>
        <v>0</v>
      </c>
    </row>
    <row r="51" spans="1:7" ht="12.75">
      <c r="A51" s="58" t="s">
        <v>328</v>
      </c>
      <c r="B51" s="11" t="s">
        <v>137</v>
      </c>
      <c r="C51" s="18" t="s">
        <v>63</v>
      </c>
      <c r="D51" s="12" t="s">
        <v>51</v>
      </c>
      <c r="E51" s="16">
        <v>86.4</v>
      </c>
      <c r="F51" s="81"/>
      <c r="G51" s="93">
        <f>E51*F51</f>
        <v>0</v>
      </c>
    </row>
    <row r="52" spans="1:7" ht="12.75">
      <c r="A52" s="58" t="s">
        <v>329</v>
      </c>
      <c r="B52" s="11" t="s">
        <v>138</v>
      </c>
      <c r="C52" s="18" t="s">
        <v>64</v>
      </c>
      <c r="D52" s="12" t="s">
        <v>51</v>
      </c>
      <c r="E52" s="16">
        <v>223.58</v>
      </c>
      <c r="F52" s="81"/>
      <c r="G52" s="93">
        <f>E52*F52</f>
        <v>0</v>
      </c>
    </row>
    <row r="53" spans="1:7" ht="12.75">
      <c r="A53" s="57">
        <v>8</v>
      </c>
      <c r="B53" s="69" t="s">
        <v>134</v>
      </c>
      <c r="C53" s="26" t="s">
        <v>140</v>
      </c>
      <c r="D53" s="27"/>
      <c r="E53" s="48"/>
      <c r="F53" s="80"/>
      <c r="G53" s="134">
        <f>SUM(G54:G55)</f>
        <v>0</v>
      </c>
    </row>
    <row r="54" spans="1:7" ht="12.75">
      <c r="A54" s="3" t="s">
        <v>330</v>
      </c>
      <c r="B54" s="3" t="s">
        <v>141</v>
      </c>
      <c r="C54" s="18" t="s">
        <v>277</v>
      </c>
      <c r="D54" s="12" t="s">
        <v>68</v>
      </c>
      <c r="E54" s="16">
        <v>12110.4</v>
      </c>
      <c r="F54" s="81"/>
      <c r="G54" s="93">
        <f>E54*F54</f>
        <v>0</v>
      </c>
    </row>
    <row r="55" spans="1:7" ht="12.75">
      <c r="A55" s="3" t="s">
        <v>331</v>
      </c>
      <c r="B55" s="3" t="s">
        <v>142</v>
      </c>
      <c r="C55" s="18" t="s">
        <v>69</v>
      </c>
      <c r="D55" s="12" t="s">
        <v>68</v>
      </c>
      <c r="E55" s="16">
        <v>694.4</v>
      </c>
      <c r="F55" s="81"/>
      <c r="G55" s="93">
        <f>E55*F55</f>
        <v>0</v>
      </c>
    </row>
    <row r="56" spans="1:7" ht="12.75">
      <c r="A56" s="57">
        <v>9</v>
      </c>
      <c r="B56" s="69" t="s">
        <v>135</v>
      </c>
      <c r="C56" s="26" t="s">
        <v>144</v>
      </c>
      <c r="D56" s="27"/>
      <c r="E56" s="48"/>
      <c r="F56" s="80"/>
      <c r="G56" s="134">
        <f>SUM(G57:G61)</f>
        <v>0</v>
      </c>
    </row>
    <row r="57" spans="1:7" ht="12.75">
      <c r="A57" s="3" t="s">
        <v>430</v>
      </c>
      <c r="B57" s="3" t="s">
        <v>145</v>
      </c>
      <c r="C57" s="18" t="s">
        <v>70</v>
      </c>
      <c r="D57" s="12" t="s">
        <v>34</v>
      </c>
      <c r="E57" s="16">
        <v>19.8</v>
      </c>
      <c r="F57" s="81"/>
      <c r="G57" s="93">
        <f>E57*F57</f>
        <v>0</v>
      </c>
    </row>
    <row r="58" spans="1:7" ht="12.75">
      <c r="A58" s="3" t="s">
        <v>332</v>
      </c>
      <c r="B58" s="3" t="s">
        <v>146</v>
      </c>
      <c r="C58" s="18" t="s">
        <v>71</v>
      </c>
      <c r="D58" s="12" t="s">
        <v>34</v>
      </c>
      <c r="E58" s="16">
        <v>100.92</v>
      </c>
      <c r="F58" s="81"/>
      <c r="G58" s="93">
        <f>E58*F58</f>
        <v>0</v>
      </c>
    </row>
    <row r="59" spans="1:7" ht="12.75">
      <c r="A59" s="3" t="s">
        <v>333</v>
      </c>
      <c r="B59" s="3" t="s">
        <v>147</v>
      </c>
      <c r="C59" s="18" t="s">
        <v>80</v>
      </c>
      <c r="D59" s="12" t="s">
        <v>34</v>
      </c>
      <c r="E59" s="16">
        <v>31.26</v>
      </c>
      <c r="F59" s="81"/>
      <c r="G59" s="93">
        <f aca="true" t="shared" si="2" ref="G59:G79">E59*F59</f>
        <v>0</v>
      </c>
    </row>
    <row r="60" spans="1:7" ht="12.75">
      <c r="A60" s="3" t="s">
        <v>428</v>
      </c>
      <c r="B60" s="3" t="s">
        <v>148</v>
      </c>
      <c r="C60" s="18" t="s">
        <v>81</v>
      </c>
      <c r="D60" s="12" t="s">
        <v>34</v>
      </c>
      <c r="E60" s="16">
        <v>69.66</v>
      </c>
      <c r="F60" s="81"/>
      <c r="G60" s="93">
        <f t="shared" si="2"/>
        <v>0</v>
      </c>
    </row>
    <row r="61" spans="1:7" ht="12.75">
      <c r="A61" s="3" t="s">
        <v>429</v>
      </c>
      <c r="B61" s="3" t="s">
        <v>149</v>
      </c>
      <c r="C61" s="18" t="s">
        <v>72</v>
      </c>
      <c r="D61" s="12" t="s">
        <v>34</v>
      </c>
      <c r="E61" s="16">
        <v>1.44</v>
      </c>
      <c r="F61" s="81"/>
      <c r="G61" s="93">
        <f t="shared" si="2"/>
        <v>0</v>
      </c>
    </row>
    <row r="62" spans="1:7" ht="12.75">
      <c r="A62" s="57">
        <v>10</v>
      </c>
      <c r="B62" s="69" t="s">
        <v>139</v>
      </c>
      <c r="C62" s="26" t="s">
        <v>151</v>
      </c>
      <c r="D62" s="27"/>
      <c r="E62" s="48"/>
      <c r="F62" s="80"/>
      <c r="G62" s="134">
        <f>SUM(G63:G66)</f>
        <v>0</v>
      </c>
    </row>
    <row r="63" spans="1:7" ht="12.75">
      <c r="A63" s="3" t="s">
        <v>334</v>
      </c>
      <c r="B63" s="3" t="s">
        <v>152</v>
      </c>
      <c r="C63" s="18" t="s">
        <v>48</v>
      </c>
      <c r="D63" s="12" t="s">
        <v>52</v>
      </c>
      <c r="E63" s="16">
        <v>320</v>
      </c>
      <c r="F63" s="81"/>
      <c r="G63" s="93">
        <f t="shared" si="2"/>
        <v>0</v>
      </c>
    </row>
    <row r="64" spans="1:7" ht="12.75">
      <c r="A64" s="3" t="s">
        <v>335</v>
      </c>
      <c r="B64" s="3" t="s">
        <v>153</v>
      </c>
      <c r="C64" s="18" t="s">
        <v>231</v>
      </c>
      <c r="D64" s="12" t="s">
        <v>50</v>
      </c>
      <c r="E64" s="16">
        <v>1</v>
      </c>
      <c r="F64" s="81"/>
      <c r="G64" s="93">
        <f t="shared" si="2"/>
        <v>0</v>
      </c>
    </row>
    <row r="65" spans="1:7" ht="12.75">
      <c r="A65" s="3" t="s">
        <v>336</v>
      </c>
      <c r="B65" s="3" t="s">
        <v>154</v>
      </c>
      <c r="C65" s="18" t="s">
        <v>30</v>
      </c>
      <c r="D65" s="12" t="s">
        <v>52</v>
      </c>
      <c r="E65" s="16">
        <v>320</v>
      </c>
      <c r="F65" s="81"/>
      <c r="G65" s="93">
        <f t="shared" si="2"/>
        <v>0</v>
      </c>
    </row>
    <row r="66" spans="1:7" ht="25.5">
      <c r="A66" s="3" t="s">
        <v>337</v>
      </c>
      <c r="B66" s="102" t="s">
        <v>105</v>
      </c>
      <c r="C66" s="18" t="s">
        <v>230</v>
      </c>
      <c r="D66" s="12" t="s">
        <v>50</v>
      </c>
      <c r="E66" s="16">
        <v>1</v>
      </c>
      <c r="F66" s="81"/>
      <c r="G66" s="93">
        <f t="shared" si="2"/>
        <v>0</v>
      </c>
    </row>
    <row r="67" spans="1:7" ht="12.75">
      <c r="A67" s="57">
        <v>11</v>
      </c>
      <c r="B67" s="69" t="s">
        <v>143</v>
      </c>
      <c r="C67" s="26" t="s">
        <v>156</v>
      </c>
      <c r="D67" s="27"/>
      <c r="E67" s="48"/>
      <c r="F67" s="80"/>
      <c r="G67" s="134">
        <f>SUM(G68)</f>
        <v>0</v>
      </c>
    </row>
    <row r="68" spans="1:7" ht="25.5">
      <c r="A68" s="3" t="s">
        <v>338</v>
      </c>
      <c r="B68" s="3" t="s">
        <v>278</v>
      </c>
      <c r="C68" s="18" t="s">
        <v>279</v>
      </c>
      <c r="D68" s="12" t="s">
        <v>51</v>
      </c>
      <c r="E68" s="16">
        <v>140</v>
      </c>
      <c r="F68" s="81"/>
      <c r="G68" s="93">
        <f>E68*F68</f>
        <v>0</v>
      </c>
    </row>
    <row r="69" spans="1:7" ht="12.75">
      <c r="A69" s="57">
        <v>12</v>
      </c>
      <c r="B69" s="69" t="s">
        <v>150</v>
      </c>
      <c r="C69" s="26" t="s">
        <v>157</v>
      </c>
      <c r="D69" s="27"/>
      <c r="E69" s="48"/>
      <c r="F69" s="80"/>
      <c r="G69" s="134">
        <f>SUM(G70)</f>
        <v>0</v>
      </c>
    </row>
    <row r="70" spans="1:7" ht="12.75">
      <c r="A70" s="3" t="s">
        <v>339</v>
      </c>
      <c r="B70" s="3" t="s">
        <v>158</v>
      </c>
      <c r="C70" s="18" t="s">
        <v>82</v>
      </c>
      <c r="D70" s="12" t="s">
        <v>51</v>
      </c>
      <c r="E70" s="16">
        <v>683.55</v>
      </c>
      <c r="F70" s="81"/>
      <c r="G70" s="93">
        <f t="shared" si="2"/>
        <v>0</v>
      </c>
    </row>
    <row r="71" spans="1:7" ht="12.75">
      <c r="A71" s="57">
        <v>13</v>
      </c>
      <c r="B71" s="69" t="s">
        <v>155</v>
      </c>
      <c r="C71" s="26" t="s">
        <v>232</v>
      </c>
      <c r="D71" s="27"/>
      <c r="E71" s="48"/>
      <c r="F71" s="80"/>
      <c r="G71" s="134">
        <f>SUM(G72:G74)</f>
        <v>0</v>
      </c>
    </row>
    <row r="72" spans="1:7" ht="12.75">
      <c r="A72" s="3" t="s">
        <v>340</v>
      </c>
      <c r="B72" s="3" t="s">
        <v>159</v>
      </c>
      <c r="C72" s="18" t="s">
        <v>65</v>
      </c>
      <c r="D72" s="12" t="s">
        <v>51</v>
      </c>
      <c r="E72" s="16">
        <v>1367.1</v>
      </c>
      <c r="F72" s="81"/>
      <c r="G72" s="93">
        <f t="shared" si="2"/>
        <v>0</v>
      </c>
    </row>
    <row r="73" spans="1:7" ht="12.75">
      <c r="A73" s="3" t="s">
        <v>341</v>
      </c>
      <c r="B73" s="3" t="s">
        <v>160</v>
      </c>
      <c r="C73" s="18" t="s">
        <v>66</v>
      </c>
      <c r="D73" s="12" t="s">
        <v>51</v>
      </c>
      <c r="E73" s="16">
        <v>1367.1</v>
      </c>
      <c r="F73" s="81"/>
      <c r="G73" s="93">
        <f t="shared" si="2"/>
        <v>0</v>
      </c>
    </row>
    <row r="74" spans="1:7" ht="12.75">
      <c r="A74" s="3" t="s">
        <v>342</v>
      </c>
      <c r="B74" s="3" t="s">
        <v>161</v>
      </c>
      <c r="C74" s="18" t="s">
        <v>67</v>
      </c>
      <c r="D74" s="12" t="s">
        <v>51</v>
      </c>
      <c r="E74" s="16">
        <v>1367.1</v>
      </c>
      <c r="F74" s="81"/>
      <c r="G74" s="93">
        <f t="shared" si="2"/>
        <v>0</v>
      </c>
    </row>
    <row r="75" spans="1:7" ht="12.75">
      <c r="A75" s="57">
        <v>14</v>
      </c>
      <c r="B75" s="28">
        <v>14</v>
      </c>
      <c r="C75" s="26" t="s">
        <v>162</v>
      </c>
      <c r="D75" s="27"/>
      <c r="E75" s="48"/>
      <c r="F75" s="80"/>
      <c r="G75" s="134">
        <f>SUM(G76:G80)</f>
        <v>0</v>
      </c>
    </row>
    <row r="76" spans="1:7" ht="38.25">
      <c r="A76" s="3" t="s">
        <v>343</v>
      </c>
      <c r="B76" s="3" t="s">
        <v>247</v>
      </c>
      <c r="C76" s="18" t="s">
        <v>248</v>
      </c>
      <c r="D76" s="12" t="s">
        <v>51</v>
      </c>
      <c r="E76" s="16">
        <v>258.23</v>
      </c>
      <c r="F76" s="81"/>
      <c r="G76" s="93">
        <f t="shared" si="2"/>
        <v>0</v>
      </c>
    </row>
    <row r="77" spans="1:7" ht="38.25">
      <c r="A77" s="3" t="s">
        <v>344</v>
      </c>
      <c r="B77" s="3" t="s">
        <v>249</v>
      </c>
      <c r="C77" s="18" t="s">
        <v>250</v>
      </c>
      <c r="D77" s="12" t="s">
        <v>52</v>
      </c>
      <c r="E77" s="16">
        <v>329.84</v>
      </c>
      <c r="F77" s="81"/>
      <c r="G77" s="93">
        <f t="shared" si="2"/>
        <v>0</v>
      </c>
    </row>
    <row r="78" spans="1:7" ht="12.75">
      <c r="A78" s="3" t="s">
        <v>345</v>
      </c>
      <c r="B78" s="3" t="s">
        <v>163</v>
      </c>
      <c r="C78" s="18" t="s">
        <v>251</v>
      </c>
      <c r="D78" s="12" t="s">
        <v>51</v>
      </c>
      <c r="E78" s="16">
        <v>258.23</v>
      </c>
      <c r="F78" s="81"/>
      <c r="G78" s="93">
        <f t="shared" si="2"/>
        <v>0</v>
      </c>
    </row>
    <row r="79" spans="1:7" ht="25.5">
      <c r="A79" s="3" t="s">
        <v>346</v>
      </c>
      <c r="B79" s="3" t="s">
        <v>164</v>
      </c>
      <c r="C79" s="18" t="s">
        <v>233</v>
      </c>
      <c r="D79" s="12" t="s">
        <v>52</v>
      </c>
      <c r="E79" s="16">
        <v>329.84</v>
      </c>
      <c r="F79" s="81"/>
      <c r="G79" s="93">
        <f t="shared" si="2"/>
        <v>0</v>
      </c>
    </row>
    <row r="80" spans="1:7" ht="25.5">
      <c r="A80" s="3" t="s">
        <v>433</v>
      </c>
      <c r="B80" s="3" t="s">
        <v>172</v>
      </c>
      <c r="C80" s="18" t="s">
        <v>84</v>
      </c>
      <c r="D80" s="12" t="s">
        <v>51</v>
      </c>
      <c r="E80" s="16">
        <v>55</v>
      </c>
      <c r="F80" s="81"/>
      <c r="G80" s="93">
        <f>E80*F80</f>
        <v>0</v>
      </c>
    </row>
    <row r="81" spans="1:7" ht="12.75">
      <c r="A81" s="57">
        <v>15</v>
      </c>
      <c r="B81" s="28">
        <v>15</v>
      </c>
      <c r="C81" s="26" t="s">
        <v>165</v>
      </c>
      <c r="D81" s="27"/>
      <c r="E81" s="48"/>
      <c r="F81" s="80"/>
      <c r="G81" s="134">
        <f>SUM(G82:G85)</f>
        <v>0</v>
      </c>
    </row>
    <row r="82" spans="1:7" ht="25.5">
      <c r="A82" s="3" t="s">
        <v>347</v>
      </c>
      <c r="B82" s="3" t="s">
        <v>166</v>
      </c>
      <c r="C82" s="18" t="s">
        <v>280</v>
      </c>
      <c r="D82" s="12" t="s">
        <v>51</v>
      </c>
      <c r="E82" s="16">
        <v>700</v>
      </c>
      <c r="F82" s="81"/>
      <c r="G82" s="93">
        <f>E82*F82</f>
        <v>0</v>
      </c>
    </row>
    <row r="83" spans="1:7" ht="12.75">
      <c r="A83" s="3" t="s">
        <v>348</v>
      </c>
      <c r="B83" s="3" t="s">
        <v>167</v>
      </c>
      <c r="C83" s="18" t="s">
        <v>281</v>
      </c>
      <c r="D83" s="12" t="s">
        <v>51</v>
      </c>
      <c r="E83" s="16">
        <v>700</v>
      </c>
      <c r="F83" s="81"/>
      <c r="G83" s="93">
        <f>E83*F83</f>
        <v>0</v>
      </c>
    </row>
    <row r="84" spans="1:7" ht="12.75">
      <c r="A84" s="3" t="s">
        <v>348</v>
      </c>
      <c r="B84" s="3" t="s">
        <v>168</v>
      </c>
      <c r="C84" s="18" t="s">
        <v>26</v>
      </c>
      <c r="D84" s="12" t="s">
        <v>51</v>
      </c>
      <c r="E84" s="16">
        <v>700</v>
      </c>
      <c r="F84" s="81"/>
      <c r="G84" s="93">
        <f>E84*F84</f>
        <v>0</v>
      </c>
    </row>
    <row r="85" spans="1:7" ht="12.75">
      <c r="A85" s="3" t="s">
        <v>349</v>
      </c>
      <c r="B85" s="3" t="s">
        <v>169</v>
      </c>
      <c r="C85" s="18" t="s">
        <v>27</v>
      </c>
      <c r="D85" s="12" t="s">
        <v>51</v>
      </c>
      <c r="E85" s="16">
        <v>700</v>
      </c>
      <c r="F85" s="81"/>
      <c r="G85" s="93">
        <f>E85*F85</f>
        <v>0</v>
      </c>
    </row>
    <row r="86" spans="1:7" ht="12.75">
      <c r="A86" s="57">
        <v>16</v>
      </c>
      <c r="B86" s="28">
        <v>16</v>
      </c>
      <c r="C86" s="26" t="s">
        <v>170</v>
      </c>
      <c r="D86" s="27"/>
      <c r="E86" s="48"/>
      <c r="F86" s="80"/>
      <c r="G86" s="134">
        <f>SUM(G87:G88)</f>
        <v>0</v>
      </c>
    </row>
    <row r="87" spans="1:7" ht="12.75">
      <c r="A87" s="3" t="s">
        <v>350</v>
      </c>
      <c r="B87" s="3" t="s">
        <v>234</v>
      </c>
      <c r="C87" s="18" t="s">
        <v>83</v>
      </c>
      <c r="D87" s="12" t="s">
        <v>49</v>
      </c>
      <c r="E87" s="16">
        <v>7</v>
      </c>
      <c r="F87" s="81"/>
      <c r="G87" s="93">
        <f>E87*F87</f>
        <v>0</v>
      </c>
    </row>
    <row r="88" spans="1:7" ht="12.75">
      <c r="A88" s="3" t="s">
        <v>351</v>
      </c>
      <c r="B88" s="3" t="s">
        <v>171</v>
      </c>
      <c r="C88" s="18" t="s">
        <v>28</v>
      </c>
      <c r="D88" s="12" t="s">
        <v>52</v>
      </c>
      <c r="E88" s="16">
        <v>112</v>
      </c>
      <c r="F88" s="81"/>
      <c r="G88" s="93">
        <f>E88*F88</f>
        <v>0</v>
      </c>
    </row>
    <row r="89" spans="1:7" ht="12.75">
      <c r="A89" s="57">
        <v>17</v>
      </c>
      <c r="B89" s="28">
        <v>17</v>
      </c>
      <c r="C89" s="26" t="s">
        <v>173</v>
      </c>
      <c r="D89" s="27"/>
      <c r="E89" s="48"/>
      <c r="F89" s="80"/>
      <c r="G89" s="134">
        <f>SUM(G90:G91)</f>
        <v>0</v>
      </c>
    </row>
    <row r="90" spans="1:7" ht="12.75">
      <c r="A90" s="3" t="s">
        <v>352</v>
      </c>
      <c r="B90" s="3" t="s">
        <v>174</v>
      </c>
      <c r="C90" s="18" t="s">
        <v>47</v>
      </c>
      <c r="D90" s="12" t="s">
        <v>52</v>
      </c>
      <c r="E90" s="16">
        <v>1296</v>
      </c>
      <c r="F90" s="81"/>
      <c r="G90" s="93">
        <f>E90*F90</f>
        <v>0</v>
      </c>
    </row>
    <row r="91" spans="1:7" ht="25.5">
      <c r="A91" s="3" t="s">
        <v>353</v>
      </c>
      <c r="B91" s="3" t="s">
        <v>175</v>
      </c>
      <c r="C91" s="18" t="s">
        <v>62</v>
      </c>
      <c r="D91" s="12" t="s">
        <v>51</v>
      </c>
      <c r="E91" s="16">
        <v>171.26</v>
      </c>
      <c r="F91" s="81"/>
      <c r="G91" s="93">
        <f>E91*F91</f>
        <v>0</v>
      </c>
    </row>
    <row r="92" spans="1:7" ht="12.75">
      <c r="A92" s="57">
        <v>18</v>
      </c>
      <c r="B92" s="28">
        <v>18</v>
      </c>
      <c r="C92" s="26" t="s">
        <v>176</v>
      </c>
      <c r="D92" s="27"/>
      <c r="E92" s="48"/>
      <c r="F92" s="80"/>
      <c r="G92" s="134">
        <f>SUM(G93:G95)</f>
        <v>0</v>
      </c>
    </row>
    <row r="93" spans="1:7" ht="12.75">
      <c r="A93" s="3" t="s">
        <v>354</v>
      </c>
      <c r="B93" s="3" t="s">
        <v>177</v>
      </c>
      <c r="C93" s="18" t="s">
        <v>61</v>
      </c>
      <c r="D93" s="12" t="s">
        <v>51</v>
      </c>
      <c r="E93" s="16">
        <v>1602.83</v>
      </c>
      <c r="F93" s="81"/>
      <c r="G93" s="93">
        <f>E93*F93</f>
        <v>0</v>
      </c>
    </row>
    <row r="94" spans="1:7" ht="12.75">
      <c r="A94" s="3" t="s">
        <v>355</v>
      </c>
      <c r="B94" s="3" t="s">
        <v>178</v>
      </c>
      <c r="C94" s="18" t="s">
        <v>85</v>
      </c>
      <c r="D94" s="12" t="s">
        <v>51</v>
      </c>
      <c r="E94" s="16">
        <v>1602.83</v>
      </c>
      <c r="F94" s="81"/>
      <c r="G94" s="93">
        <f>E94*F94</f>
        <v>0</v>
      </c>
    </row>
    <row r="95" spans="1:7" ht="12.75">
      <c r="A95" s="3" t="s">
        <v>356</v>
      </c>
      <c r="B95" s="3" t="s">
        <v>282</v>
      </c>
      <c r="C95" s="18" t="s">
        <v>283</v>
      </c>
      <c r="D95" s="12" t="s">
        <v>51</v>
      </c>
      <c r="E95" s="16">
        <v>544.1</v>
      </c>
      <c r="F95" s="81"/>
      <c r="G95" s="93">
        <f>E95*F95</f>
        <v>0</v>
      </c>
    </row>
    <row r="96" spans="1:7" ht="12.75">
      <c r="A96" s="57">
        <v>19</v>
      </c>
      <c r="B96" s="28">
        <v>19</v>
      </c>
      <c r="C96" s="26" t="s">
        <v>284</v>
      </c>
      <c r="D96" s="27"/>
      <c r="E96" s="48"/>
      <c r="F96" s="80"/>
      <c r="G96" s="134">
        <f>SUM(G97:G101)</f>
        <v>0</v>
      </c>
    </row>
    <row r="97" spans="1:7" ht="12.75">
      <c r="A97" s="59" t="s">
        <v>357</v>
      </c>
      <c r="B97" s="54" t="s">
        <v>179</v>
      </c>
      <c r="C97" s="18" t="s">
        <v>31</v>
      </c>
      <c r="D97" s="12" t="s">
        <v>52</v>
      </c>
      <c r="E97" s="16">
        <v>55</v>
      </c>
      <c r="F97" s="81"/>
      <c r="G97" s="93">
        <f>E97*F97</f>
        <v>0</v>
      </c>
    </row>
    <row r="98" spans="1:7" ht="12.75">
      <c r="A98" s="59" t="s">
        <v>358</v>
      </c>
      <c r="B98" s="3" t="s">
        <v>180</v>
      </c>
      <c r="C98" s="18" t="s">
        <v>252</v>
      </c>
      <c r="D98" s="12" t="s">
        <v>52</v>
      </c>
      <c r="E98" s="16">
        <v>2800</v>
      </c>
      <c r="F98" s="81"/>
      <c r="G98" s="93">
        <f>E98*F98</f>
        <v>0</v>
      </c>
    </row>
    <row r="99" spans="1:7" ht="12.75">
      <c r="A99" s="59" t="s">
        <v>359</v>
      </c>
      <c r="B99" s="3" t="s">
        <v>181</v>
      </c>
      <c r="C99" s="18" t="s">
        <v>32</v>
      </c>
      <c r="D99" s="12" t="s">
        <v>52</v>
      </c>
      <c r="E99" s="16">
        <v>560</v>
      </c>
      <c r="F99" s="81"/>
      <c r="G99" s="93">
        <f>E99*F99</f>
        <v>0</v>
      </c>
    </row>
    <row r="100" spans="1:7" ht="12.75">
      <c r="A100" s="59" t="s">
        <v>360</v>
      </c>
      <c r="B100" s="3" t="s">
        <v>187</v>
      </c>
      <c r="C100" s="18" t="s">
        <v>6</v>
      </c>
      <c r="D100" s="12" t="s">
        <v>33</v>
      </c>
      <c r="E100" s="16">
        <v>804</v>
      </c>
      <c r="F100" s="81"/>
      <c r="G100" s="93">
        <f>E100*F100</f>
        <v>0</v>
      </c>
    </row>
    <row r="101" spans="1:7" ht="12.75">
      <c r="A101" s="59" t="s">
        <v>361</v>
      </c>
      <c r="B101" s="3" t="s">
        <v>182</v>
      </c>
      <c r="C101" s="18" t="s">
        <v>25</v>
      </c>
      <c r="D101" s="12" t="s">
        <v>49</v>
      </c>
      <c r="E101" s="16">
        <v>250</v>
      </c>
      <c r="F101" s="81"/>
      <c r="G101" s="93">
        <f>E101*F101</f>
        <v>0</v>
      </c>
    </row>
    <row r="102" spans="1:7" ht="12.75">
      <c r="A102" s="57">
        <v>20</v>
      </c>
      <c r="B102" s="28">
        <v>20</v>
      </c>
      <c r="C102" s="26" t="s">
        <v>183</v>
      </c>
      <c r="D102" s="27"/>
      <c r="E102" s="48"/>
      <c r="F102" s="80"/>
      <c r="G102" s="134">
        <f>SUM(G103:G108)</f>
        <v>0</v>
      </c>
    </row>
    <row r="103" spans="1:7" ht="12.75">
      <c r="A103" s="3" t="s">
        <v>362</v>
      </c>
      <c r="B103" s="3" t="s">
        <v>253</v>
      </c>
      <c r="C103" s="18" t="s">
        <v>254</v>
      </c>
      <c r="D103" s="12" t="s">
        <v>52</v>
      </c>
      <c r="E103" s="16">
        <v>500</v>
      </c>
      <c r="F103" s="81"/>
      <c r="G103" s="93">
        <f aca="true" t="shared" si="3" ref="G103:G108">E103*F103</f>
        <v>0</v>
      </c>
    </row>
    <row r="104" spans="1:7" ht="12.75">
      <c r="A104" s="3" t="s">
        <v>363</v>
      </c>
      <c r="B104" s="3" t="s">
        <v>255</v>
      </c>
      <c r="C104" s="18" t="s">
        <v>256</v>
      </c>
      <c r="D104" s="12" t="s">
        <v>52</v>
      </c>
      <c r="E104" s="16">
        <v>1000</v>
      </c>
      <c r="F104" s="81"/>
      <c r="G104" s="93">
        <f t="shared" si="3"/>
        <v>0</v>
      </c>
    </row>
    <row r="105" spans="1:7" ht="12.75">
      <c r="A105" s="3" t="s">
        <v>364</v>
      </c>
      <c r="B105" s="3" t="s">
        <v>184</v>
      </c>
      <c r="C105" s="18" t="s">
        <v>86</v>
      </c>
      <c r="D105" s="12" t="s">
        <v>52</v>
      </c>
      <c r="E105" s="16">
        <v>1900</v>
      </c>
      <c r="F105" s="81"/>
      <c r="G105" s="93">
        <f t="shared" si="3"/>
        <v>0</v>
      </c>
    </row>
    <row r="106" spans="1:7" ht="12.75">
      <c r="A106" s="3" t="s">
        <v>365</v>
      </c>
      <c r="B106" s="3" t="s">
        <v>185</v>
      </c>
      <c r="C106" s="18" t="s">
        <v>87</v>
      </c>
      <c r="D106" s="12" t="s">
        <v>49</v>
      </c>
      <c r="E106" s="16">
        <v>1900</v>
      </c>
      <c r="F106" s="81"/>
      <c r="G106" s="93">
        <f t="shared" si="3"/>
        <v>0</v>
      </c>
    </row>
    <row r="107" spans="1:7" ht="25.5">
      <c r="A107" s="3" t="s">
        <v>431</v>
      </c>
      <c r="B107" s="3" t="s">
        <v>186</v>
      </c>
      <c r="C107" s="18" t="s">
        <v>257</v>
      </c>
      <c r="D107" s="12" t="s">
        <v>52</v>
      </c>
      <c r="E107" s="16">
        <v>2800</v>
      </c>
      <c r="F107" s="81"/>
      <c r="G107" s="93">
        <f t="shared" si="3"/>
        <v>0</v>
      </c>
    </row>
    <row r="108" spans="1:7" ht="12.75">
      <c r="A108" s="3" t="s">
        <v>432</v>
      </c>
      <c r="B108" s="3" t="s">
        <v>258</v>
      </c>
      <c r="C108" s="18" t="s">
        <v>259</v>
      </c>
      <c r="D108" s="12" t="s">
        <v>52</v>
      </c>
      <c r="E108" s="16">
        <v>150</v>
      </c>
      <c r="F108" s="81"/>
      <c r="G108" s="93">
        <f t="shared" si="3"/>
        <v>0</v>
      </c>
    </row>
    <row r="109" spans="1:7" ht="12.75">
      <c r="A109" s="57">
        <v>21</v>
      </c>
      <c r="B109" s="28">
        <v>21</v>
      </c>
      <c r="C109" s="26" t="s">
        <v>285</v>
      </c>
      <c r="D109" s="27"/>
      <c r="E109" s="48"/>
      <c r="F109" s="80"/>
      <c r="G109" s="134">
        <f>SUM(G110:G118)</f>
        <v>0</v>
      </c>
    </row>
    <row r="110" spans="1:7" ht="12.75">
      <c r="A110" s="3" t="s">
        <v>366</v>
      </c>
      <c r="B110" s="3" t="s">
        <v>188</v>
      </c>
      <c r="C110" s="18" t="s">
        <v>0</v>
      </c>
      <c r="D110" s="12" t="s">
        <v>49</v>
      </c>
      <c r="E110" s="23">
        <v>5</v>
      </c>
      <c r="F110" s="81"/>
      <c r="G110" s="93">
        <f aca="true" t="shared" si="4" ref="G110:G116">E110*F110</f>
        <v>0</v>
      </c>
    </row>
    <row r="111" spans="1:7" ht="12.75">
      <c r="A111" s="3" t="s">
        <v>367</v>
      </c>
      <c r="B111" s="54" t="s">
        <v>235</v>
      </c>
      <c r="C111" s="18" t="s">
        <v>236</v>
      </c>
      <c r="D111" s="12" t="s">
        <v>49</v>
      </c>
      <c r="E111" s="16">
        <v>300</v>
      </c>
      <c r="F111" s="81"/>
      <c r="G111" s="93">
        <f t="shared" si="4"/>
        <v>0</v>
      </c>
    </row>
    <row r="112" spans="1:7" ht="12.75">
      <c r="A112" s="3" t="s">
        <v>368</v>
      </c>
      <c r="B112" s="54" t="s">
        <v>189</v>
      </c>
      <c r="C112" s="18" t="s">
        <v>1</v>
      </c>
      <c r="D112" s="12" t="s">
        <v>49</v>
      </c>
      <c r="E112" s="16">
        <v>125</v>
      </c>
      <c r="F112" s="81"/>
      <c r="G112" s="93">
        <f t="shared" si="4"/>
        <v>0</v>
      </c>
    </row>
    <row r="113" spans="1:7" ht="12.75">
      <c r="A113" s="3" t="s">
        <v>369</v>
      </c>
      <c r="B113" s="55" t="s">
        <v>190</v>
      </c>
      <c r="C113" s="18" t="s">
        <v>2</v>
      </c>
      <c r="D113" s="12" t="s">
        <v>49</v>
      </c>
      <c r="E113" s="16">
        <v>300</v>
      </c>
      <c r="F113" s="81"/>
      <c r="G113" s="93">
        <f t="shared" si="4"/>
        <v>0</v>
      </c>
    </row>
    <row r="114" spans="1:7" ht="12.75">
      <c r="A114" s="3" t="s">
        <v>370</v>
      </c>
      <c r="B114" s="54" t="s">
        <v>191</v>
      </c>
      <c r="C114" s="18" t="s">
        <v>3</v>
      </c>
      <c r="D114" s="12" t="s">
        <v>49</v>
      </c>
      <c r="E114" s="16">
        <v>150</v>
      </c>
      <c r="F114" s="81"/>
      <c r="G114" s="93">
        <f t="shared" si="4"/>
        <v>0</v>
      </c>
    </row>
    <row r="115" spans="1:7" ht="12.75">
      <c r="A115" s="3" t="s">
        <v>371</v>
      </c>
      <c r="B115" s="55" t="s">
        <v>192</v>
      </c>
      <c r="C115" s="18" t="s">
        <v>4</v>
      </c>
      <c r="D115" s="12" t="s">
        <v>49</v>
      </c>
      <c r="E115" s="16">
        <v>150</v>
      </c>
      <c r="F115" s="81"/>
      <c r="G115" s="93">
        <f t="shared" si="4"/>
        <v>0</v>
      </c>
    </row>
    <row r="116" spans="1:7" ht="12.75">
      <c r="A116" s="3" t="s">
        <v>372</v>
      </c>
      <c r="B116" s="55" t="s">
        <v>193</v>
      </c>
      <c r="C116" s="18" t="s">
        <v>286</v>
      </c>
      <c r="D116" s="12" t="s">
        <v>49</v>
      </c>
      <c r="E116" s="16">
        <v>25</v>
      </c>
      <c r="F116" s="81"/>
      <c r="G116" s="93">
        <f t="shared" si="4"/>
        <v>0</v>
      </c>
    </row>
    <row r="117" spans="1:7" ht="12.75" customHeight="1">
      <c r="A117" s="3" t="s">
        <v>373</v>
      </c>
      <c r="B117" s="3" t="s">
        <v>194</v>
      </c>
      <c r="C117" s="18" t="s">
        <v>287</v>
      </c>
      <c r="D117" s="12" t="s">
        <v>52</v>
      </c>
      <c r="E117" s="23">
        <v>620</v>
      </c>
      <c r="F117" s="81"/>
      <c r="G117" s="93">
        <f>E117*F117</f>
        <v>0</v>
      </c>
    </row>
    <row r="118" spans="1:7" ht="13.5" customHeight="1">
      <c r="A118" s="3" t="s">
        <v>374</v>
      </c>
      <c r="B118" s="3" t="s">
        <v>195</v>
      </c>
      <c r="C118" s="18" t="s">
        <v>88</v>
      </c>
      <c r="D118" s="12" t="s">
        <v>49</v>
      </c>
      <c r="E118" s="23">
        <v>620</v>
      </c>
      <c r="F118" s="81"/>
      <c r="G118" s="93">
        <f>E118*F118</f>
        <v>0</v>
      </c>
    </row>
    <row r="119" spans="1:7" ht="13.5" customHeight="1">
      <c r="A119" s="57">
        <v>22</v>
      </c>
      <c r="B119" s="28">
        <v>22</v>
      </c>
      <c r="C119" s="26" t="s">
        <v>196</v>
      </c>
      <c r="D119" s="27"/>
      <c r="E119" s="48"/>
      <c r="F119" s="80"/>
      <c r="G119" s="134">
        <f>SUM(G120:G121)</f>
        <v>0</v>
      </c>
    </row>
    <row r="120" spans="1:7" ht="13.5" customHeight="1">
      <c r="A120" s="3" t="s">
        <v>375</v>
      </c>
      <c r="B120" s="3" t="s">
        <v>237</v>
      </c>
      <c r="C120" s="18" t="s">
        <v>238</v>
      </c>
      <c r="D120" s="12" t="s">
        <v>49</v>
      </c>
      <c r="E120" s="16">
        <v>2</v>
      </c>
      <c r="F120" s="81"/>
      <c r="G120" s="93">
        <f>E120*F120</f>
        <v>0</v>
      </c>
    </row>
    <row r="121" spans="1:7" ht="13.5" customHeight="1">
      <c r="A121" s="3" t="s">
        <v>376</v>
      </c>
      <c r="B121" s="3" t="s">
        <v>197</v>
      </c>
      <c r="C121" s="18" t="s">
        <v>239</v>
      </c>
      <c r="D121" s="12" t="s">
        <v>49</v>
      </c>
      <c r="E121" s="16">
        <v>2</v>
      </c>
      <c r="F121" s="81"/>
      <c r="G121" s="93">
        <f>E121*F121</f>
        <v>0</v>
      </c>
    </row>
    <row r="122" spans="1:7" ht="12.75">
      <c r="A122" s="57">
        <v>23</v>
      </c>
      <c r="B122" s="28">
        <v>23</v>
      </c>
      <c r="C122" s="26" t="s">
        <v>260</v>
      </c>
      <c r="D122" s="27"/>
      <c r="E122" s="48"/>
      <c r="F122" s="80"/>
      <c r="G122" s="134">
        <f>SUM(G123)</f>
        <v>0</v>
      </c>
    </row>
    <row r="123" spans="1:7" ht="12.75">
      <c r="A123" s="3" t="s">
        <v>377</v>
      </c>
      <c r="B123" s="3" t="s">
        <v>240</v>
      </c>
      <c r="C123" s="18" t="s">
        <v>7</v>
      </c>
      <c r="D123" s="12" t="s">
        <v>52</v>
      </c>
      <c r="E123" s="16">
        <v>1300</v>
      </c>
      <c r="F123" s="81"/>
      <c r="G123" s="93">
        <f>E123*F123</f>
        <v>0</v>
      </c>
    </row>
    <row r="124" spans="1:7" ht="12.75">
      <c r="A124" s="57">
        <v>24</v>
      </c>
      <c r="B124" s="28">
        <v>24</v>
      </c>
      <c r="C124" s="26" t="s">
        <v>198</v>
      </c>
      <c r="D124" s="27"/>
      <c r="E124" s="48"/>
      <c r="F124" s="80"/>
      <c r="G124" s="134">
        <f>SUM(G125:G128)</f>
        <v>0</v>
      </c>
    </row>
    <row r="125" spans="1:7" ht="12.75">
      <c r="A125" s="3" t="s">
        <v>378</v>
      </c>
      <c r="B125" s="3" t="s">
        <v>199</v>
      </c>
      <c r="C125" s="18" t="s">
        <v>8</v>
      </c>
      <c r="D125" s="12" t="s">
        <v>49</v>
      </c>
      <c r="E125" s="16">
        <v>6</v>
      </c>
      <c r="F125" s="81"/>
      <c r="G125" s="93">
        <f>E125*F125</f>
        <v>0</v>
      </c>
    </row>
    <row r="126" spans="1:7" ht="12.75">
      <c r="A126" s="3" t="s">
        <v>379</v>
      </c>
      <c r="B126" s="3" t="s">
        <v>200</v>
      </c>
      <c r="C126" s="18" t="s">
        <v>9</v>
      </c>
      <c r="D126" s="12" t="s">
        <v>49</v>
      </c>
      <c r="E126" s="16">
        <v>2</v>
      </c>
      <c r="F126" s="81"/>
      <c r="G126" s="93">
        <f aca="true" t="shared" si="5" ref="G126:G153">E126*F126</f>
        <v>0</v>
      </c>
    </row>
    <row r="127" spans="1:7" ht="12.75">
      <c r="A127" s="3" t="s">
        <v>380</v>
      </c>
      <c r="B127" s="3" t="s">
        <v>201</v>
      </c>
      <c r="C127" s="18" t="s">
        <v>10</v>
      </c>
      <c r="D127" s="12" t="s">
        <v>49</v>
      </c>
      <c r="E127" s="16">
        <v>5</v>
      </c>
      <c r="F127" s="81"/>
      <c r="G127" s="93">
        <f t="shared" si="5"/>
        <v>0</v>
      </c>
    </row>
    <row r="128" spans="1:7" ht="12.75">
      <c r="A128" s="3" t="s">
        <v>381</v>
      </c>
      <c r="B128" s="3" t="s">
        <v>202</v>
      </c>
      <c r="C128" s="18" t="s">
        <v>11</v>
      </c>
      <c r="D128" s="12" t="s">
        <v>49</v>
      </c>
      <c r="E128" s="16">
        <v>2</v>
      </c>
      <c r="F128" s="81"/>
      <c r="G128" s="93">
        <f t="shared" si="5"/>
        <v>0</v>
      </c>
    </row>
    <row r="129" spans="1:7" ht="12.75">
      <c r="A129" s="57">
        <v>25</v>
      </c>
      <c r="B129" s="28">
        <v>25</v>
      </c>
      <c r="C129" s="26" t="s">
        <v>203</v>
      </c>
      <c r="D129" s="27"/>
      <c r="E129" s="48"/>
      <c r="F129" s="80"/>
      <c r="G129" s="134">
        <f>SUM(G130:G153)</f>
        <v>0</v>
      </c>
    </row>
    <row r="130" spans="1:7" ht="12.75">
      <c r="A130" s="3" t="s">
        <v>382</v>
      </c>
      <c r="B130" s="3" t="s">
        <v>204</v>
      </c>
      <c r="C130" s="18" t="s">
        <v>5</v>
      </c>
      <c r="D130" s="12" t="s">
        <v>52</v>
      </c>
      <c r="E130" s="16">
        <v>570</v>
      </c>
      <c r="F130" s="81"/>
      <c r="G130" s="93">
        <f t="shared" si="5"/>
        <v>0</v>
      </c>
    </row>
    <row r="131" spans="1:7" ht="25.5">
      <c r="A131" s="3" t="s">
        <v>383</v>
      </c>
      <c r="B131" s="3" t="s">
        <v>205</v>
      </c>
      <c r="C131" s="18" t="s">
        <v>89</v>
      </c>
      <c r="D131" s="12" t="s">
        <v>49</v>
      </c>
      <c r="E131" s="16">
        <v>57</v>
      </c>
      <c r="F131" s="81"/>
      <c r="G131" s="93">
        <f t="shared" si="5"/>
        <v>0</v>
      </c>
    </row>
    <row r="132" spans="1:7" ht="12.75">
      <c r="A132" s="3" t="s">
        <v>384</v>
      </c>
      <c r="B132" s="3" t="s">
        <v>206</v>
      </c>
      <c r="C132" s="18" t="s">
        <v>12</v>
      </c>
      <c r="D132" s="12" t="s">
        <v>49</v>
      </c>
      <c r="E132" s="16">
        <v>57</v>
      </c>
      <c r="F132" s="81"/>
      <c r="G132" s="93">
        <f t="shared" si="5"/>
        <v>0</v>
      </c>
    </row>
    <row r="133" spans="1:7" ht="12.75">
      <c r="A133" s="3" t="s">
        <v>385</v>
      </c>
      <c r="B133" s="3" t="s">
        <v>207</v>
      </c>
      <c r="C133" s="18" t="s">
        <v>13</v>
      </c>
      <c r="D133" s="12" t="s">
        <v>49</v>
      </c>
      <c r="E133" s="16">
        <v>57</v>
      </c>
      <c r="F133" s="81"/>
      <c r="G133" s="93">
        <f t="shared" si="5"/>
        <v>0</v>
      </c>
    </row>
    <row r="134" spans="1:7" ht="12.75">
      <c r="A134" s="3" t="s">
        <v>386</v>
      </c>
      <c r="B134" s="3" t="s">
        <v>208</v>
      </c>
      <c r="C134" s="18" t="s">
        <v>14</v>
      </c>
      <c r="D134" s="12" t="s">
        <v>49</v>
      </c>
      <c r="E134" s="16">
        <v>57</v>
      </c>
      <c r="F134" s="81"/>
      <c r="G134" s="93">
        <f t="shared" si="5"/>
        <v>0</v>
      </c>
    </row>
    <row r="135" spans="1:7" ht="12.75">
      <c r="A135" s="3" t="s">
        <v>387</v>
      </c>
      <c r="B135" s="3" t="s">
        <v>209</v>
      </c>
      <c r="C135" s="18" t="s">
        <v>90</v>
      </c>
      <c r="D135" s="12" t="s">
        <v>49</v>
      </c>
      <c r="E135" s="16">
        <v>57</v>
      </c>
      <c r="F135" s="81"/>
      <c r="G135" s="93">
        <f t="shared" si="5"/>
        <v>0</v>
      </c>
    </row>
    <row r="136" spans="1:7" ht="12.75">
      <c r="A136" s="3" t="s">
        <v>388</v>
      </c>
      <c r="B136" s="3" t="s">
        <v>210</v>
      </c>
      <c r="C136" s="18" t="s">
        <v>91</v>
      </c>
      <c r="D136" s="12" t="s">
        <v>49</v>
      </c>
      <c r="E136" s="16">
        <v>2</v>
      </c>
      <c r="F136" s="81"/>
      <c r="G136" s="93">
        <f t="shared" si="5"/>
        <v>0</v>
      </c>
    </row>
    <row r="137" spans="1:7" ht="12.75">
      <c r="A137" s="3" t="s">
        <v>389</v>
      </c>
      <c r="B137" s="3" t="s">
        <v>211</v>
      </c>
      <c r="C137" s="18" t="s">
        <v>54</v>
      </c>
      <c r="D137" s="12" t="s">
        <v>49</v>
      </c>
      <c r="E137" s="16">
        <v>78</v>
      </c>
      <c r="F137" s="81"/>
      <c r="G137" s="93">
        <f t="shared" si="5"/>
        <v>0</v>
      </c>
    </row>
    <row r="138" spans="1:7" ht="12.75">
      <c r="A138" s="3" t="s">
        <v>390</v>
      </c>
      <c r="B138" s="3" t="s">
        <v>215</v>
      </c>
      <c r="C138" s="18" t="s">
        <v>55</v>
      </c>
      <c r="D138" s="12" t="s">
        <v>49</v>
      </c>
      <c r="E138" s="16">
        <v>78</v>
      </c>
      <c r="F138" s="81"/>
      <c r="G138" s="93">
        <f t="shared" si="5"/>
        <v>0</v>
      </c>
    </row>
    <row r="139" spans="1:7" ht="25.5">
      <c r="A139" s="3" t="s">
        <v>391</v>
      </c>
      <c r="B139" s="3" t="s">
        <v>213</v>
      </c>
      <c r="C139" s="18" t="s">
        <v>15</v>
      </c>
      <c r="D139" s="12" t="s">
        <v>49</v>
      </c>
      <c r="E139" s="16">
        <v>252</v>
      </c>
      <c r="F139" s="81"/>
      <c r="G139" s="93">
        <f t="shared" si="5"/>
        <v>0</v>
      </c>
    </row>
    <row r="140" spans="1:7" ht="25.5">
      <c r="A140" s="3" t="s">
        <v>392</v>
      </c>
      <c r="B140" s="3" t="s">
        <v>214</v>
      </c>
      <c r="C140" s="18" t="s">
        <v>93</v>
      </c>
      <c r="D140" s="12" t="s">
        <v>49</v>
      </c>
      <c r="E140" s="16">
        <v>266</v>
      </c>
      <c r="F140" s="81"/>
      <c r="G140" s="93">
        <f t="shared" si="5"/>
        <v>0</v>
      </c>
    </row>
    <row r="141" spans="1:7" ht="12.75">
      <c r="A141" s="3" t="s">
        <v>393</v>
      </c>
      <c r="B141" s="3" t="s">
        <v>216</v>
      </c>
      <c r="C141" s="18" t="s">
        <v>241</v>
      </c>
      <c r="D141" s="12" t="s">
        <v>49</v>
      </c>
      <c r="E141" s="16">
        <v>804</v>
      </c>
      <c r="F141" s="81"/>
      <c r="G141" s="93">
        <f t="shared" si="5"/>
        <v>0</v>
      </c>
    </row>
    <row r="142" spans="1:7" ht="12.75">
      <c r="A142" s="3" t="s">
        <v>394</v>
      </c>
      <c r="B142" s="3" t="s">
        <v>218</v>
      </c>
      <c r="C142" s="18" t="s">
        <v>95</v>
      </c>
      <c r="D142" s="12" t="s">
        <v>49</v>
      </c>
      <c r="E142" s="16">
        <v>57</v>
      </c>
      <c r="F142" s="81"/>
      <c r="G142" s="93">
        <f t="shared" si="5"/>
        <v>0</v>
      </c>
    </row>
    <row r="143" spans="1:7" ht="12.75">
      <c r="A143" s="3" t="s">
        <v>395</v>
      </c>
      <c r="B143" s="56" t="s">
        <v>261</v>
      </c>
      <c r="C143" s="18" t="s">
        <v>262</v>
      </c>
      <c r="D143" s="12" t="s">
        <v>49</v>
      </c>
      <c r="E143" s="49">
        <v>50</v>
      </c>
      <c r="F143" s="81"/>
      <c r="G143" s="93">
        <f t="shared" si="5"/>
        <v>0</v>
      </c>
    </row>
    <row r="144" spans="1:7" ht="12.75">
      <c r="A144" s="3" t="s">
        <v>396</v>
      </c>
      <c r="B144" s="56" t="s">
        <v>263</v>
      </c>
      <c r="C144" s="18" t="s">
        <v>264</v>
      </c>
      <c r="D144" s="12" t="s">
        <v>49</v>
      </c>
      <c r="E144" s="49">
        <v>50</v>
      </c>
      <c r="F144" s="81"/>
      <c r="G144" s="93">
        <f t="shared" si="5"/>
        <v>0</v>
      </c>
    </row>
    <row r="145" spans="1:7" ht="12.75">
      <c r="A145" s="3" t="s">
        <v>397</v>
      </c>
      <c r="B145" s="56" t="s">
        <v>212</v>
      </c>
      <c r="C145" s="18" t="s">
        <v>92</v>
      </c>
      <c r="D145" s="12" t="s">
        <v>49</v>
      </c>
      <c r="E145" s="49">
        <v>46</v>
      </c>
      <c r="F145" s="81"/>
      <c r="G145" s="93">
        <f t="shared" si="5"/>
        <v>0</v>
      </c>
    </row>
    <row r="146" spans="1:7" ht="12.75">
      <c r="A146" s="3" t="s">
        <v>398</v>
      </c>
      <c r="B146" s="56" t="s">
        <v>217</v>
      </c>
      <c r="C146" s="18" t="s">
        <v>94</v>
      </c>
      <c r="D146" s="12" t="s">
        <v>49</v>
      </c>
      <c r="E146" s="49">
        <v>6</v>
      </c>
      <c r="F146" s="81"/>
      <c r="G146" s="93">
        <f t="shared" si="5"/>
        <v>0</v>
      </c>
    </row>
    <row r="147" spans="1:7" ht="12.75">
      <c r="A147" s="3" t="s">
        <v>399</v>
      </c>
      <c r="B147" s="56" t="s">
        <v>218</v>
      </c>
      <c r="C147" s="18" t="s">
        <v>95</v>
      </c>
      <c r="D147" s="12" t="s">
        <v>49</v>
      </c>
      <c r="E147" s="49">
        <v>78</v>
      </c>
      <c r="F147" s="81"/>
      <c r="G147" s="93">
        <f t="shared" si="5"/>
        <v>0</v>
      </c>
    </row>
    <row r="148" spans="1:7" ht="12.75">
      <c r="A148" s="3" t="s">
        <v>400</v>
      </c>
      <c r="B148" s="56" t="s">
        <v>219</v>
      </c>
      <c r="C148" s="18" t="s">
        <v>96</v>
      </c>
      <c r="D148" s="12" t="s">
        <v>49</v>
      </c>
      <c r="E148" s="49">
        <v>12</v>
      </c>
      <c r="F148" s="81"/>
      <c r="G148" s="93">
        <f t="shared" si="5"/>
        <v>0</v>
      </c>
    </row>
    <row r="149" spans="1:7" ht="12.75">
      <c r="A149" s="3" t="s">
        <v>401</v>
      </c>
      <c r="B149" s="56" t="s">
        <v>220</v>
      </c>
      <c r="C149" s="18" t="s">
        <v>221</v>
      </c>
      <c r="D149" s="12" t="s">
        <v>49</v>
      </c>
      <c r="E149" s="49">
        <v>98</v>
      </c>
      <c r="F149" s="81"/>
      <c r="G149" s="93">
        <f t="shared" si="5"/>
        <v>0</v>
      </c>
    </row>
    <row r="150" spans="1:7" ht="12.75">
      <c r="A150" s="3" t="s">
        <v>402</v>
      </c>
      <c r="B150" s="56" t="s">
        <v>242</v>
      </c>
      <c r="C150" s="18" t="s">
        <v>56</v>
      </c>
      <c r="D150" s="12" t="s">
        <v>49</v>
      </c>
      <c r="E150" s="49">
        <v>63</v>
      </c>
      <c r="F150" s="81"/>
      <c r="G150" s="93">
        <f>E150*F150</f>
        <v>0</v>
      </c>
    </row>
    <row r="151" spans="1:7" ht="12.75">
      <c r="A151" s="3" t="s">
        <v>413</v>
      </c>
      <c r="B151" s="56" t="s">
        <v>222</v>
      </c>
      <c r="C151" s="18" t="s">
        <v>57</v>
      </c>
      <c r="D151" s="12" t="s">
        <v>49</v>
      </c>
      <c r="E151" s="49">
        <v>68</v>
      </c>
      <c r="F151" s="81"/>
      <c r="G151" s="93">
        <f>E151*F151</f>
        <v>0</v>
      </c>
    </row>
    <row r="152" spans="1:7" ht="12.75">
      <c r="A152" s="3" t="s">
        <v>414</v>
      </c>
      <c r="B152" s="56" t="s">
        <v>223</v>
      </c>
      <c r="C152" s="18" t="s">
        <v>243</v>
      </c>
      <c r="D152" s="12" t="s">
        <v>49</v>
      </c>
      <c r="E152" s="49">
        <v>1</v>
      </c>
      <c r="F152" s="81"/>
      <c r="G152" s="93">
        <f>E152*F152</f>
        <v>0</v>
      </c>
    </row>
    <row r="153" spans="1:7" ht="25.5">
      <c r="A153" s="3" t="s">
        <v>415</v>
      </c>
      <c r="B153" s="75" t="s">
        <v>407</v>
      </c>
      <c r="C153" s="75" t="s">
        <v>408</v>
      </c>
      <c r="D153" s="22" t="s">
        <v>49</v>
      </c>
      <c r="E153" s="49">
        <v>3</v>
      </c>
      <c r="F153" s="84"/>
      <c r="G153" s="93">
        <f t="shared" si="5"/>
        <v>0</v>
      </c>
    </row>
    <row r="154" spans="1:7" ht="12.75">
      <c r="A154" s="60">
        <v>26</v>
      </c>
      <c r="B154" s="29">
        <v>26</v>
      </c>
      <c r="C154" s="26" t="s">
        <v>224</v>
      </c>
      <c r="D154" s="30"/>
      <c r="E154" s="50"/>
      <c r="F154" s="85"/>
      <c r="G154" s="134">
        <f>SUM(G155)</f>
        <v>0</v>
      </c>
    </row>
    <row r="155" spans="1:7" ht="12.75">
      <c r="A155" s="3" t="s">
        <v>403</v>
      </c>
      <c r="B155" s="3" t="s">
        <v>225</v>
      </c>
      <c r="C155" s="18" t="s">
        <v>29</v>
      </c>
      <c r="D155" s="12" t="s">
        <v>51</v>
      </c>
      <c r="E155" s="16">
        <v>9645</v>
      </c>
      <c r="F155" s="81"/>
      <c r="G155" s="93">
        <f>E155*F155</f>
        <v>0</v>
      </c>
    </row>
    <row r="156" spans="1:7" ht="12.75">
      <c r="A156" s="60">
        <v>27</v>
      </c>
      <c r="B156" s="29">
        <v>27</v>
      </c>
      <c r="C156" s="26" t="s">
        <v>226</v>
      </c>
      <c r="D156" s="30"/>
      <c r="E156" s="50"/>
      <c r="F156" s="85"/>
      <c r="G156" s="134">
        <f>SUM(G157:G159)</f>
        <v>0</v>
      </c>
    </row>
    <row r="157" spans="1:7" ht="12.75">
      <c r="A157" s="3" t="s">
        <v>404</v>
      </c>
      <c r="B157" s="3" t="s">
        <v>227</v>
      </c>
      <c r="C157" s="18" t="s">
        <v>16</v>
      </c>
      <c r="D157" s="12" t="s">
        <v>49</v>
      </c>
      <c r="E157" s="16">
        <v>150</v>
      </c>
      <c r="F157" s="81"/>
      <c r="G157" s="93">
        <f>E157*F157</f>
        <v>0</v>
      </c>
    </row>
    <row r="158" spans="1:7" ht="25.5">
      <c r="A158" s="3" t="s">
        <v>405</v>
      </c>
      <c r="B158" s="3" t="s">
        <v>267</v>
      </c>
      <c r="C158" s="18" t="s">
        <v>288</v>
      </c>
      <c r="D158" s="12" t="s">
        <v>49</v>
      </c>
      <c r="E158" s="16">
        <v>132</v>
      </c>
      <c r="F158" s="81"/>
      <c r="G158" s="93">
        <f>E158*F158</f>
        <v>0</v>
      </c>
    </row>
    <row r="159" spans="1:7" ht="25.5">
      <c r="A159" s="3" t="s">
        <v>406</v>
      </c>
      <c r="B159" s="3" t="s">
        <v>268</v>
      </c>
      <c r="C159" s="18" t="s">
        <v>269</v>
      </c>
      <c r="D159" s="12" t="s">
        <v>49</v>
      </c>
      <c r="E159" s="16">
        <v>650</v>
      </c>
      <c r="F159" s="81"/>
      <c r="G159" s="93">
        <f>E159*F159</f>
        <v>0</v>
      </c>
    </row>
    <row r="160" spans="2:7" ht="12.75">
      <c r="B160" s="65"/>
      <c r="C160" s="61"/>
      <c r="D160" s="61"/>
      <c r="E160" s="65"/>
      <c r="F160" s="86"/>
      <c r="G160" s="94">
        <f>SUM(G14:G159)/2</f>
        <v>0</v>
      </c>
    </row>
    <row r="161" spans="1:7" ht="12.75">
      <c r="A161" s="62"/>
      <c r="B161" s="66"/>
      <c r="C161" s="64"/>
      <c r="D161" s="9" t="s">
        <v>74</v>
      </c>
      <c r="E161" s="10"/>
      <c r="F161" s="87" t="s">
        <v>73</v>
      </c>
      <c r="G161" s="94">
        <f>G160*(E161/100)</f>
        <v>0</v>
      </c>
    </row>
    <row r="162" spans="1:7" ht="12.75">
      <c r="A162" s="62"/>
      <c r="B162" s="66"/>
      <c r="C162" s="63"/>
      <c r="D162" s="63"/>
      <c r="E162" s="66"/>
      <c r="F162" s="88"/>
      <c r="G162" s="94">
        <f>G160+G161</f>
        <v>0</v>
      </c>
    </row>
  </sheetData>
  <sheetProtection/>
  <mergeCells count="8">
    <mergeCell ref="A13:G13"/>
    <mergeCell ref="B9:D9"/>
    <mergeCell ref="E10:G10"/>
    <mergeCell ref="E9:G9"/>
    <mergeCell ref="B2:G2"/>
    <mergeCell ref="B6:G6"/>
    <mergeCell ref="E7:G7"/>
    <mergeCell ref="E8:G8"/>
  </mergeCells>
  <printOptions/>
  <pageMargins left="0.511811024" right="0.511811024" top="0.787401575" bottom="0.787401575" header="0.31496062" footer="0.31496062"/>
  <pageSetup fitToHeight="0" fitToWidth="1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7"/>
  <sheetViews>
    <sheetView zoomScale="130" zoomScaleNormal="130" zoomScalePageLayoutView="0" workbookViewId="0" topLeftCell="A25">
      <selection activeCell="D11" sqref="D11"/>
    </sheetView>
  </sheetViews>
  <sheetFormatPr defaultColWidth="9.140625" defaultRowHeight="12.75"/>
  <cols>
    <col min="3" max="3" width="7.28125" style="0" customWidth="1"/>
    <col min="4" max="4" width="74.8515625" style="0" customWidth="1"/>
    <col min="5" max="5" width="15.8515625" style="97" bestFit="1" customWidth="1"/>
    <col min="6" max="6" width="6.7109375" style="0" customWidth="1"/>
    <col min="7" max="7" width="4.140625" style="0" customWidth="1"/>
    <col min="8" max="8" width="22.28125" style="0" bestFit="1" customWidth="1"/>
    <col min="12" max="12" width="11.7109375" style="0" customWidth="1"/>
  </cols>
  <sheetData>
    <row r="3" spans="4:10" ht="12.75">
      <c r="D3" s="24"/>
      <c r="E3" s="114" t="s">
        <v>434</v>
      </c>
      <c r="F3" s="115"/>
      <c r="G3" s="116"/>
      <c r="H3" s="24"/>
      <c r="I3" s="24"/>
      <c r="J3" s="24"/>
    </row>
    <row r="4" spans="4:10" ht="12.75">
      <c r="D4" s="24" t="s">
        <v>440</v>
      </c>
      <c r="E4" s="111" t="s">
        <v>435</v>
      </c>
      <c r="F4" s="107"/>
      <c r="G4" s="112"/>
      <c r="H4" s="24"/>
      <c r="I4" s="24"/>
      <c r="J4" s="24"/>
    </row>
    <row r="5" spans="4:10" ht="12.75">
      <c r="D5" s="24"/>
      <c r="E5" s="111" t="s">
        <v>436</v>
      </c>
      <c r="F5" s="107"/>
      <c r="G5" s="112"/>
      <c r="H5" s="24"/>
      <c r="I5" s="24"/>
      <c r="J5" s="24"/>
    </row>
    <row r="6" spans="5:7" ht="12.75">
      <c r="E6" s="108" t="s">
        <v>437</v>
      </c>
      <c r="F6" s="109"/>
      <c r="G6" s="110"/>
    </row>
    <row r="7" spans="2:5" ht="12.75">
      <c r="B7" s="121" t="s">
        <v>228</v>
      </c>
      <c r="C7" s="121"/>
      <c r="D7" s="121"/>
      <c r="E7" s="121"/>
    </row>
    <row r="8" spans="2:5" ht="12" customHeight="1">
      <c r="B8" s="121"/>
      <c r="C8" s="121"/>
      <c r="D8" s="121"/>
      <c r="E8" s="121"/>
    </row>
    <row r="9" spans="2:5" ht="12.75">
      <c r="B9" s="107" t="s">
        <v>17</v>
      </c>
      <c r="C9" s="107"/>
      <c r="D9" s="107"/>
      <c r="E9" s="107"/>
    </row>
    <row r="10" spans="2:5" ht="12.75">
      <c r="B10" s="5"/>
      <c r="C10" s="5"/>
      <c r="D10" s="5"/>
      <c r="E10" s="96"/>
    </row>
    <row r="11" spans="2:5" ht="12.75">
      <c r="B11" s="5"/>
      <c r="C11" s="5"/>
      <c r="D11" s="5"/>
      <c r="E11" s="96"/>
    </row>
    <row r="12" spans="2:5" ht="12.75">
      <c r="B12" s="5"/>
      <c r="C12" s="5"/>
      <c r="D12" s="5"/>
      <c r="E12" s="96"/>
    </row>
    <row r="13" spans="2:5" ht="12.75">
      <c r="B13" s="5"/>
      <c r="C13" s="5"/>
      <c r="D13" s="5"/>
      <c r="E13" s="96"/>
    </row>
    <row r="14" spans="2:5" ht="13.5" thickBot="1">
      <c r="B14" s="5"/>
      <c r="C14" s="5"/>
      <c r="D14" s="5"/>
      <c r="E14" s="96"/>
    </row>
    <row r="15" spans="2:5" ht="13.5" thickBot="1">
      <c r="B15" s="5"/>
      <c r="C15" s="5"/>
      <c r="D15" s="74" t="s">
        <v>292</v>
      </c>
      <c r="E15" s="96"/>
    </row>
    <row r="16" ht="13.5" thickBot="1"/>
    <row r="17" spans="3:5" ht="12.75">
      <c r="C17" s="25" t="s">
        <v>289</v>
      </c>
      <c r="D17" s="31" t="s">
        <v>20</v>
      </c>
      <c r="E17" s="98" t="s">
        <v>24</v>
      </c>
    </row>
    <row r="18" spans="3:5" ht="12.75">
      <c r="C18" s="73">
        <f>PLANILHA!A14</f>
        <v>1</v>
      </c>
      <c r="D18" s="70" t="str">
        <f>PLANILHA!C14</f>
        <v>SERVIÇO TÉCNICO ESPECIALIZADO</v>
      </c>
      <c r="E18" s="99">
        <f>PLANILHA!G14</f>
        <v>0</v>
      </c>
    </row>
    <row r="19" spans="3:5" ht="12.75">
      <c r="C19" s="73">
        <f>PLANILHA!A23</f>
        <v>2</v>
      </c>
      <c r="D19" s="70" t="str">
        <f>PLANILHA!C23</f>
        <v>INÍCIO, APOIO E ADMINISTRAÇÃO DA OBRA</v>
      </c>
      <c r="E19" s="99">
        <f>PLANILHA!G23</f>
        <v>0</v>
      </c>
    </row>
    <row r="20" spans="3:5" ht="12.75">
      <c r="C20" s="73">
        <f>PLANILHA!A35</f>
        <v>3</v>
      </c>
      <c r="D20" s="70" t="str">
        <f>PLANILHA!C35</f>
        <v>DEMOLIÇÃO SEM REAPROVEITAMENTO</v>
      </c>
      <c r="E20" s="99">
        <f>PLANILHA!G35</f>
        <v>0</v>
      </c>
    </row>
    <row r="21" spans="3:5" ht="12.75">
      <c r="C21" s="73">
        <f>PLANILHA!A40</f>
        <v>4</v>
      </c>
      <c r="D21" s="70" t="str">
        <f>PLANILHA!C40</f>
        <v>RETIRADA COM PROVÁVEL REAPROVEITAMENTO</v>
      </c>
      <c r="E21" s="99">
        <f>PLANILHA!G40</f>
        <v>0</v>
      </c>
    </row>
    <row r="22" spans="3:5" ht="12.75">
      <c r="C22" s="73">
        <f>PLANILHA!A42</f>
        <v>5</v>
      </c>
      <c r="D22" s="70" t="str">
        <f>PLANILHA!C42</f>
        <v>TRANSPORTE E MOVIMENTAÇÃO, DENTRO E FORA DA OBRA</v>
      </c>
      <c r="E22" s="99">
        <f>PLANILHA!G42</f>
        <v>0</v>
      </c>
    </row>
    <row r="23" spans="3:5" ht="12.75">
      <c r="C23" s="73">
        <f>PLANILHA!A47</f>
        <v>6</v>
      </c>
      <c r="D23" s="70" t="str">
        <f>PLANILHA!C47</f>
        <v>SERVIÇO EM SOLO E ROCHA, MANUAL</v>
      </c>
      <c r="E23" s="99">
        <f>PLANILHA!G47</f>
        <v>0</v>
      </c>
    </row>
    <row r="24" spans="3:5" ht="12.75">
      <c r="C24" s="73">
        <f>PLANILHA!A50</f>
        <v>7</v>
      </c>
      <c r="D24" s="70" t="str">
        <f>PLANILHA!C50</f>
        <v>FORMA</v>
      </c>
      <c r="E24" s="99">
        <f>PLANILHA!G50</f>
        <v>0</v>
      </c>
    </row>
    <row r="25" spans="3:5" ht="12.75">
      <c r="C25" s="73">
        <f>PLANILHA!A53</f>
        <v>8</v>
      </c>
      <c r="D25" s="70" t="str">
        <f>PLANILHA!C53</f>
        <v>ARMADURA E CORDOALHA ESTRUTURAL</v>
      </c>
      <c r="E25" s="99">
        <f>PLANILHA!G53</f>
        <v>0</v>
      </c>
    </row>
    <row r="26" spans="3:5" ht="12.75">
      <c r="C26" s="73">
        <f>PLANILHA!A56</f>
        <v>9</v>
      </c>
      <c r="D26" s="70" t="str">
        <f>PLANILHA!C56</f>
        <v>CONCRETO, MASSA E LASTRO</v>
      </c>
      <c r="E26" s="99">
        <f>PLANILHA!G56</f>
        <v>0</v>
      </c>
    </row>
    <row r="27" spans="3:5" ht="12.75">
      <c r="C27" s="73">
        <f>PLANILHA!A62</f>
        <v>10</v>
      </c>
      <c r="D27" s="70" t="str">
        <f>PLANILHA!C62</f>
        <v>FUNDAÇÃO PROFUNDA</v>
      </c>
      <c r="E27" s="99">
        <f>PLANILHA!G62</f>
        <v>0</v>
      </c>
    </row>
    <row r="28" spans="3:5" ht="12.75">
      <c r="C28" s="73">
        <f>PLANILHA!A67</f>
        <v>11</v>
      </c>
      <c r="D28" s="70" t="str">
        <f>PLANILHA!C67</f>
        <v>LAJE E PAINEL DE FECHAMENTO PRÉ-FABRICADOS</v>
      </c>
      <c r="E28" s="99">
        <f>PLANILHA!G67</f>
        <v>0</v>
      </c>
    </row>
    <row r="29" spans="3:5" ht="12.75">
      <c r="C29" s="73">
        <f>PLANILHA!A69</f>
        <v>12</v>
      </c>
      <c r="D29" s="70" t="str">
        <f>PLANILHA!C69</f>
        <v>ALVENARIA E ELEMENTO DIVISOR</v>
      </c>
      <c r="E29" s="99">
        <f>PLANILHA!G69</f>
        <v>0</v>
      </c>
    </row>
    <row r="30" spans="3:5" ht="12.75">
      <c r="C30" s="73">
        <f>PLANILHA!A71</f>
        <v>13</v>
      </c>
      <c r="D30" s="70" t="str">
        <f>PLANILHA!C71</f>
        <v>REVESTIMENTO EM MASSA OU FUNDIDO NO LOCAL</v>
      </c>
      <c r="E30" s="99">
        <f>PLANILHA!G71</f>
        <v>0</v>
      </c>
    </row>
    <row r="31" spans="3:5" ht="12.75">
      <c r="C31" s="73">
        <f>PLANILHA!A75</f>
        <v>14</v>
      </c>
      <c r="D31" s="70" t="str">
        <f>PLANILHA!C75</f>
        <v>REVESTIMENTO CERÂMICO</v>
      </c>
      <c r="E31" s="99">
        <f>PLANILHA!G75</f>
        <v>0</v>
      </c>
    </row>
    <row r="32" spans="3:5" ht="12.75">
      <c r="C32" s="73">
        <f>PLANILHA!A81</f>
        <v>15</v>
      </c>
      <c r="D32" s="70" t="str">
        <f>PLANILHA!C81</f>
        <v>FORRO, BRISE E FACHADA</v>
      </c>
      <c r="E32" s="99">
        <f>PLANILHA!G81</f>
        <v>0</v>
      </c>
    </row>
    <row r="33" spans="3:5" ht="12.75">
      <c r="C33" s="73">
        <f>PLANILHA!A86</f>
        <v>16</v>
      </c>
      <c r="D33" s="70" t="str">
        <f>PLANILHA!C86</f>
        <v>ESQUADRIA, SERRALHERIA E ELEMENTO EM FERRO</v>
      </c>
      <c r="E33" s="99">
        <f>PLANILHA!G86</f>
        <v>0</v>
      </c>
    </row>
    <row r="34" spans="3:5" ht="12.75">
      <c r="C34" s="73">
        <f>PLANILHA!A89</f>
        <v>17</v>
      </c>
      <c r="D34" s="70" t="str">
        <f>PLANILHA!C89</f>
        <v>IMPERMEABILIZAÇÃO, PROTEÇÃO E JUNTA</v>
      </c>
      <c r="E34" s="99">
        <f>PLANILHA!G89</f>
        <v>0</v>
      </c>
    </row>
    <row r="35" spans="3:5" ht="12.75">
      <c r="C35" s="73">
        <f>PLANILHA!A92</f>
        <v>18</v>
      </c>
      <c r="D35" s="70" t="str">
        <f>PLANILHA!C92</f>
        <v>PINTURA</v>
      </c>
      <c r="E35" s="99">
        <f>PLANILHA!G92</f>
        <v>0</v>
      </c>
    </row>
    <row r="36" spans="3:5" ht="12.75">
      <c r="C36" s="73">
        <f>PLANILHA!A96</f>
        <v>19</v>
      </c>
      <c r="D36" s="70" t="str">
        <f>PLANILHA!C96</f>
        <v>TUBULAÇÃO E CONDUTOR PARA ENERGIA ELÉTRICA E TELEFONIA BÁSICA</v>
      </c>
      <c r="E36" s="99">
        <f>PLANILHA!G96</f>
        <v>0</v>
      </c>
    </row>
    <row r="37" spans="3:5" ht="12.75">
      <c r="C37" s="73">
        <f>PLANILHA!A102</f>
        <v>20</v>
      </c>
      <c r="D37" s="70" t="str">
        <f>PLANILHA!C102</f>
        <v>CONDUTOR E ENFIAÇÃO DE ENERGIA ELÉTRICA E TELEFONIA</v>
      </c>
      <c r="E37" s="99">
        <f>PLANILHA!G102</f>
        <v>0</v>
      </c>
    </row>
    <row r="38" spans="3:5" ht="12.75">
      <c r="C38" s="73">
        <f>PLANILHA!A109</f>
        <v>21</v>
      </c>
      <c r="D38" s="70" t="str">
        <f>PLANILHA!C109</f>
        <v>PARA-RAIOS PARA EDIFICAÇÃO</v>
      </c>
      <c r="E38" s="99">
        <f>PLANILHA!G109</f>
        <v>0</v>
      </c>
    </row>
    <row r="39" spans="3:5" ht="12.75">
      <c r="C39" s="73">
        <f>PLANILHA!A119</f>
        <v>22</v>
      </c>
      <c r="D39" s="70" t="str">
        <f>PLANILHA!C119</f>
        <v>APARELHOS ELÉTRICOS, HIDRÁULICOS E A GÁS.</v>
      </c>
      <c r="E39" s="99">
        <f>PLANILHA!G119</f>
        <v>0</v>
      </c>
    </row>
    <row r="40" spans="3:5" ht="12.75">
      <c r="C40" s="73">
        <f>PLANILHA!A122</f>
        <v>23</v>
      </c>
      <c r="D40" s="70" t="str">
        <f>PLANILHA!C122</f>
        <v>TUBULAÇÃO E CONDUTORES PARA LÍQUIDOS E GASES.</v>
      </c>
      <c r="E40" s="99">
        <f>PLANILHA!G122</f>
        <v>0</v>
      </c>
    </row>
    <row r="41" spans="3:5" ht="12.75">
      <c r="C41" s="73">
        <f>PLANILHA!A124</f>
        <v>24</v>
      </c>
      <c r="D41" s="70" t="str">
        <f>PLANILHA!C124</f>
        <v>VÁLVULAS E APARELHOS DE MEDIÇÃO E CONTROLE PARA LÍQUIDOS E GASES</v>
      </c>
      <c r="E41" s="99">
        <f>PLANILHA!G124</f>
        <v>0</v>
      </c>
    </row>
    <row r="42" spans="3:5" ht="12.75">
      <c r="C42" s="73">
        <f>PLANILHA!A129</f>
        <v>25</v>
      </c>
      <c r="D42" s="70" t="str">
        <f>PLANILHA!C129</f>
        <v>DETECÇÃO, COMBATE E PREVENÇÃO A INCÊNDIO</v>
      </c>
      <c r="E42" s="99">
        <f>PLANILHA!G129</f>
        <v>0</v>
      </c>
    </row>
    <row r="43" spans="3:5" ht="12.75">
      <c r="C43" s="73">
        <f>PLANILHA!A154</f>
        <v>26</v>
      </c>
      <c r="D43" s="70" t="str">
        <f>PLANILHA!C154</f>
        <v>LIMPEZA E ARREMATE</v>
      </c>
      <c r="E43" s="99">
        <f>PLANILHA!G154</f>
        <v>0</v>
      </c>
    </row>
    <row r="44" spans="3:5" ht="12.75">
      <c r="C44" s="73">
        <f>PLANILHA!A156</f>
        <v>27</v>
      </c>
      <c r="D44" s="70" t="str">
        <f>PLANILHA!C156</f>
        <v>SINALIZAÇÃO E COMUNICAÇÃO VISUAL</v>
      </c>
      <c r="E44" s="99">
        <f>PLANILHA!G156</f>
        <v>0</v>
      </c>
    </row>
    <row r="45" spans="3:5" ht="12.75">
      <c r="C45" s="117" t="s">
        <v>290</v>
      </c>
      <c r="D45" s="118"/>
      <c r="E45" s="100">
        <f>SUM(E18:E44)</f>
        <v>0</v>
      </c>
    </row>
    <row r="46" spans="3:5" ht="12.75">
      <c r="C46" s="117" t="s">
        <v>439</v>
      </c>
      <c r="D46" s="118"/>
      <c r="E46" s="100">
        <f>E45*0.2212</f>
        <v>0</v>
      </c>
    </row>
    <row r="47" spans="3:5" ht="13.5" thickBot="1">
      <c r="C47" s="119" t="s">
        <v>291</v>
      </c>
      <c r="D47" s="120"/>
      <c r="E47" s="101">
        <f>E45+E46</f>
        <v>0</v>
      </c>
    </row>
    <row r="56" ht="12.75" customHeight="1"/>
    <row r="58" ht="12.75" customHeight="1"/>
  </sheetData>
  <sheetProtection/>
  <mergeCells count="9">
    <mergeCell ref="C46:D46"/>
    <mergeCell ref="C47:D47"/>
    <mergeCell ref="C45:D45"/>
    <mergeCell ref="B7:E8"/>
    <mergeCell ref="B9:E9"/>
    <mergeCell ref="E3:G3"/>
    <mergeCell ref="E4:G4"/>
    <mergeCell ref="E5:G5"/>
    <mergeCell ref="E6:G6"/>
  </mergeCells>
  <printOptions/>
  <pageMargins left="0.511811024" right="0.511811024" top="0.787401575" bottom="0.787401575" header="0.31496062" footer="0.31496062"/>
  <pageSetup fitToHeight="0" fitToWidth="1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3"/>
  <sheetViews>
    <sheetView view="pageBreakPreview" zoomScale="120" zoomScaleSheetLayoutView="120" zoomScalePageLayoutView="0" workbookViewId="0" topLeftCell="A46">
      <selection activeCell="B73" sqref="B73"/>
    </sheetView>
  </sheetViews>
  <sheetFormatPr defaultColWidth="9.140625" defaultRowHeight="12.75"/>
  <cols>
    <col min="1" max="1" width="5.57421875" style="0" bestFit="1" customWidth="1"/>
    <col min="2" max="2" width="70.57421875" style="0" customWidth="1"/>
    <col min="3" max="3" width="15.7109375" style="97" customWidth="1"/>
    <col min="4" max="6" width="10.7109375" style="0" bestFit="1" customWidth="1"/>
    <col min="7" max="7" width="11.57421875" style="0" customWidth="1"/>
    <col min="8" max="19" width="11.8515625" style="0" bestFit="1" customWidth="1"/>
    <col min="20" max="20" width="10.7109375" style="0" bestFit="1" customWidth="1"/>
    <col min="21" max="21" width="11.8515625" style="0" bestFit="1" customWidth="1"/>
    <col min="22" max="22" width="13.421875" style="0" bestFit="1" customWidth="1"/>
  </cols>
  <sheetData>
    <row r="1" ht="13.5" thickBot="1"/>
    <row r="2" spans="3:5" ht="12.75">
      <c r="C2" s="136" t="s">
        <v>434</v>
      </c>
      <c r="D2" s="37"/>
      <c r="E2" s="38"/>
    </row>
    <row r="3" spans="2:5" ht="12.75">
      <c r="B3" s="24" t="s">
        <v>441</v>
      </c>
      <c r="C3" s="137" t="s">
        <v>435</v>
      </c>
      <c r="D3" s="34"/>
      <c r="E3" s="39"/>
    </row>
    <row r="4" spans="2:5" ht="12.75">
      <c r="B4" s="24"/>
      <c r="C4" s="137" t="s">
        <v>436</v>
      </c>
      <c r="D4" s="34"/>
      <c r="E4" s="39"/>
    </row>
    <row r="5" spans="2:5" ht="13.5" thickBot="1">
      <c r="B5" s="24"/>
      <c r="C5" s="138" t="s">
        <v>437</v>
      </c>
      <c r="D5" s="41"/>
      <c r="E5" s="40"/>
    </row>
    <row r="6" ht="13.5" thickBot="1">
      <c r="V6" s="33"/>
    </row>
    <row r="7" spans="2:24" ht="12.75">
      <c r="B7" s="122" t="s">
        <v>228</v>
      </c>
      <c r="C7" s="139"/>
      <c r="D7" s="36"/>
      <c r="E7" s="36"/>
      <c r="F7" s="35"/>
      <c r="I7" s="35"/>
      <c r="X7" s="34"/>
    </row>
    <row r="8" spans="2:24" ht="13.5" thickBot="1">
      <c r="B8" s="123"/>
      <c r="C8" s="139"/>
      <c r="D8" s="36"/>
      <c r="E8" s="36"/>
      <c r="X8" s="34"/>
    </row>
    <row r="9" spans="2:24" ht="13.5" thickBot="1">
      <c r="B9" s="107" t="s">
        <v>17</v>
      </c>
      <c r="C9" s="107"/>
      <c r="D9" s="107"/>
      <c r="E9" s="107"/>
      <c r="X9" s="34"/>
    </row>
    <row r="10" spans="1:22" ht="12.75">
      <c r="A10" s="25" t="s">
        <v>289</v>
      </c>
      <c r="B10" s="71" t="s">
        <v>20</v>
      </c>
      <c r="C10" s="140" t="s">
        <v>24</v>
      </c>
      <c r="D10" s="42" t="s">
        <v>293</v>
      </c>
      <c r="E10" s="42" t="s">
        <v>294</v>
      </c>
      <c r="F10" s="42" t="s">
        <v>295</v>
      </c>
      <c r="G10" s="42" t="s">
        <v>296</v>
      </c>
      <c r="H10" s="42" t="s">
        <v>297</v>
      </c>
      <c r="I10" s="42" t="s">
        <v>298</v>
      </c>
      <c r="J10" s="42" t="s">
        <v>299</v>
      </c>
      <c r="K10" s="42" t="s">
        <v>300</v>
      </c>
      <c r="L10" s="42" t="s">
        <v>301</v>
      </c>
      <c r="M10" s="42" t="s">
        <v>302</v>
      </c>
      <c r="N10" s="42" t="s">
        <v>303</v>
      </c>
      <c r="O10" s="42" t="s">
        <v>304</v>
      </c>
      <c r="P10" s="42" t="s">
        <v>305</v>
      </c>
      <c r="Q10" s="42" t="s">
        <v>306</v>
      </c>
      <c r="R10" s="42" t="s">
        <v>307</v>
      </c>
      <c r="S10" s="42" t="s">
        <v>308</v>
      </c>
      <c r="T10" s="42" t="s">
        <v>309</v>
      </c>
      <c r="U10" s="42" t="s">
        <v>310</v>
      </c>
      <c r="V10" s="43" t="s">
        <v>311</v>
      </c>
    </row>
    <row r="11" spans="1:22" ht="12.75">
      <c r="A11" s="130">
        <f>RESUMO!C18</f>
        <v>1</v>
      </c>
      <c r="B11" s="128" t="str">
        <f>RESUMO!D18</f>
        <v>SERVIÇO TÉCNICO ESPECIALIZADO</v>
      </c>
      <c r="C11" s="141">
        <f>RESUMO!E18</f>
        <v>0</v>
      </c>
      <c r="D11" s="47"/>
      <c r="E11" s="47">
        <v>0.15</v>
      </c>
      <c r="F11" s="47">
        <v>0.15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>
        <v>0.7</v>
      </c>
      <c r="V11" s="44">
        <f>SUM(D11:U11)</f>
        <v>1</v>
      </c>
    </row>
    <row r="12" spans="1:22" ht="12.75">
      <c r="A12" s="131"/>
      <c r="B12" s="129"/>
      <c r="C12" s="142"/>
      <c r="D12" s="45"/>
      <c r="E12" s="45">
        <f>C11*E11</f>
        <v>0</v>
      </c>
      <c r="F12" s="45">
        <f>C11*F11</f>
        <v>0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>
        <f>C11*U11</f>
        <v>0</v>
      </c>
      <c r="V12" s="46">
        <f>SUM(D12:U12)</f>
        <v>0</v>
      </c>
    </row>
    <row r="13" spans="1:22" ht="12.75">
      <c r="A13" s="130">
        <f>RESUMO!C19</f>
        <v>2</v>
      </c>
      <c r="B13" s="128" t="str">
        <f>RESUMO!D19</f>
        <v>INÍCIO, APOIO E ADMINISTRAÇÃO DA OBRA</v>
      </c>
      <c r="C13" s="141">
        <f>RESUMO!E19</f>
        <v>0</v>
      </c>
      <c r="D13" s="47">
        <v>0.1</v>
      </c>
      <c r="E13" s="47">
        <v>0.1</v>
      </c>
      <c r="F13" s="47">
        <v>0.05</v>
      </c>
      <c r="G13" s="47">
        <v>0.05</v>
      </c>
      <c r="H13" s="47">
        <v>0.05</v>
      </c>
      <c r="I13" s="47">
        <v>0.05</v>
      </c>
      <c r="J13" s="47">
        <v>0.05</v>
      </c>
      <c r="K13" s="47">
        <v>0.05</v>
      </c>
      <c r="L13" s="47">
        <v>0.05</v>
      </c>
      <c r="M13" s="47">
        <v>0.05</v>
      </c>
      <c r="N13" s="47">
        <v>0.05</v>
      </c>
      <c r="O13" s="47">
        <v>0.05</v>
      </c>
      <c r="P13" s="47">
        <v>0.05</v>
      </c>
      <c r="Q13" s="47">
        <v>0.05</v>
      </c>
      <c r="R13" s="47">
        <v>0.05</v>
      </c>
      <c r="S13" s="47">
        <v>0.05</v>
      </c>
      <c r="T13" s="47">
        <v>0.05</v>
      </c>
      <c r="U13" s="47">
        <v>0.05</v>
      </c>
      <c r="V13" s="44">
        <f>SUM(D13:U13)</f>
        <v>1.0000000000000002</v>
      </c>
    </row>
    <row r="14" spans="1:22" ht="12.75">
      <c r="A14" s="131"/>
      <c r="B14" s="129"/>
      <c r="C14" s="142"/>
      <c r="D14" s="45">
        <f>C13*D13</f>
        <v>0</v>
      </c>
      <c r="E14" s="45">
        <f>C13*E13</f>
        <v>0</v>
      </c>
      <c r="F14" s="45">
        <f>C13*F13</f>
        <v>0</v>
      </c>
      <c r="G14" s="45">
        <f>C13*G13</f>
        <v>0</v>
      </c>
      <c r="H14" s="45">
        <f>C13*H13</f>
        <v>0</v>
      </c>
      <c r="I14" s="45">
        <f>C13*I13</f>
        <v>0</v>
      </c>
      <c r="J14" s="45">
        <f>C13*J13</f>
        <v>0</v>
      </c>
      <c r="K14" s="45">
        <f>C13*K13</f>
        <v>0</v>
      </c>
      <c r="L14" s="45">
        <f>C13*L13</f>
        <v>0</v>
      </c>
      <c r="M14" s="45">
        <f>C13*M13</f>
        <v>0</v>
      </c>
      <c r="N14" s="45">
        <f>C13*N13</f>
        <v>0</v>
      </c>
      <c r="O14" s="45">
        <f>C13*O13</f>
        <v>0</v>
      </c>
      <c r="P14" s="45">
        <f>C13*P13</f>
        <v>0</v>
      </c>
      <c r="Q14" s="45">
        <f>C13*Q13</f>
        <v>0</v>
      </c>
      <c r="R14" s="45">
        <f>C13*R13</f>
        <v>0</v>
      </c>
      <c r="S14" s="45">
        <f>C13*S13</f>
        <v>0</v>
      </c>
      <c r="T14" s="45">
        <f>C13*T13</f>
        <v>0</v>
      </c>
      <c r="U14" s="45">
        <f>C13*U13</f>
        <v>0</v>
      </c>
      <c r="V14" s="46">
        <f>SUM(D14:U14)</f>
        <v>0</v>
      </c>
    </row>
    <row r="15" spans="1:22" ht="12.75">
      <c r="A15" s="130">
        <f>RESUMO!C20</f>
        <v>3</v>
      </c>
      <c r="B15" s="128" t="str">
        <f>RESUMO!D20</f>
        <v>DEMOLIÇÃO SEM REAPROVEITAMENTO</v>
      </c>
      <c r="C15" s="141">
        <f>RESUMO!E20</f>
        <v>0</v>
      </c>
      <c r="D15" s="47"/>
      <c r="E15" s="47"/>
      <c r="F15" s="47"/>
      <c r="G15" s="47">
        <v>0.5</v>
      </c>
      <c r="H15" s="47">
        <v>0.5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4">
        <f aca="true" t="shared" si="0" ref="V15:V64">SUM(D15:U15)</f>
        <v>1</v>
      </c>
    </row>
    <row r="16" spans="1:22" ht="12.75">
      <c r="A16" s="131"/>
      <c r="B16" s="129"/>
      <c r="C16" s="142"/>
      <c r="D16" s="45"/>
      <c r="E16" s="45"/>
      <c r="F16" s="45"/>
      <c r="G16" s="45">
        <f>C15*G15</f>
        <v>0</v>
      </c>
      <c r="H16" s="45">
        <f>C15*H15</f>
        <v>0</v>
      </c>
      <c r="I16" s="45">
        <f>C15*I15</f>
        <v>0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>
        <f t="shared" si="0"/>
        <v>0</v>
      </c>
    </row>
    <row r="17" spans="1:22" ht="12.75">
      <c r="A17" s="130">
        <f>RESUMO!C21</f>
        <v>4</v>
      </c>
      <c r="B17" s="128" t="str">
        <f>RESUMO!D21</f>
        <v>RETIRADA COM PROVÁVEL REAPROVEITAMENTO</v>
      </c>
      <c r="C17" s="141">
        <f>RESUMO!E21</f>
        <v>0</v>
      </c>
      <c r="D17" s="47"/>
      <c r="E17" s="47"/>
      <c r="F17" s="47"/>
      <c r="G17" s="47">
        <v>0.25</v>
      </c>
      <c r="H17" s="47">
        <v>0.25</v>
      </c>
      <c r="I17" s="47">
        <v>0.25</v>
      </c>
      <c r="J17" s="47">
        <v>0.25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4">
        <f t="shared" si="0"/>
        <v>1</v>
      </c>
    </row>
    <row r="18" spans="1:22" ht="12.75">
      <c r="A18" s="131"/>
      <c r="B18" s="129"/>
      <c r="C18" s="142"/>
      <c r="D18" s="45"/>
      <c r="E18" s="45"/>
      <c r="F18" s="45"/>
      <c r="G18" s="45">
        <f>C17*G17</f>
        <v>0</v>
      </c>
      <c r="H18" s="45">
        <f>C17*H17</f>
        <v>0</v>
      </c>
      <c r="I18" s="45">
        <f>C17*I17</f>
        <v>0</v>
      </c>
      <c r="J18" s="45">
        <f>C17*J17</f>
        <v>0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>
        <f t="shared" si="0"/>
        <v>0</v>
      </c>
    </row>
    <row r="19" spans="1:22" ht="12.75">
      <c r="A19" s="130">
        <f>RESUMO!C22</f>
        <v>5</v>
      </c>
      <c r="B19" s="128" t="str">
        <f>RESUMO!D22</f>
        <v>TRANSPORTE E MOVIMENTAÇÃO, DENTRO E FORA DA OBRA</v>
      </c>
      <c r="C19" s="141">
        <f>RESUMO!E22</f>
        <v>0</v>
      </c>
      <c r="D19" s="47"/>
      <c r="E19" s="47"/>
      <c r="F19" s="47"/>
      <c r="G19" s="47"/>
      <c r="H19" s="47"/>
      <c r="I19" s="47">
        <v>0.35</v>
      </c>
      <c r="J19" s="47">
        <v>0.35</v>
      </c>
      <c r="K19" s="47">
        <v>0.3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4">
        <f t="shared" si="0"/>
        <v>1</v>
      </c>
    </row>
    <row r="20" spans="1:22" ht="12.75">
      <c r="A20" s="131"/>
      <c r="B20" s="129"/>
      <c r="C20" s="142"/>
      <c r="D20" s="45"/>
      <c r="E20" s="45"/>
      <c r="F20" s="45"/>
      <c r="G20" s="45"/>
      <c r="H20" s="45"/>
      <c r="I20" s="45">
        <f>C19*I19</f>
        <v>0</v>
      </c>
      <c r="J20" s="45">
        <f>C19*J19</f>
        <v>0</v>
      </c>
      <c r="K20" s="45">
        <f>C19*K19</f>
        <v>0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>
        <f t="shared" si="0"/>
        <v>0</v>
      </c>
    </row>
    <row r="21" spans="1:22" ht="12.75">
      <c r="A21" s="130">
        <f>RESUMO!C23</f>
        <v>6</v>
      </c>
      <c r="B21" s="128" t="str">
        <f>RESUMO!D23</f>
        <v>SERVIÇO EM SOLO E ROCHA, MANUAL</v>
      </c>
      <c r="C21" s="141">
        <f>RESUMO!E23</f>
        <v>0</v>
      </c>
      <c r="D21" s="47"/>
      <c r="E21" s="47"/>
      <c r="F21" s="47"/>
      <c r="G21" s="47">
        <v>0.5</v>
      </c>
      <c r="H21" s="47">
        <v>0.5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4">
        <f t="shared" si="0"/>
        <v>1</v>
      </c>
    </row>
    <row r="22" spans="1:22" ht="12.75">
      <c r="A22" s="131"/>
      <c r="B22" s="129"/>
      <c r="C22" s="142"/>
      <c r="D22" s="45"/>
      <c r="E22" s="45"/>
      <c r="F22" s="45"/>
      <c r="G22" s="45">
        <f>C21*G21</f>
        <v>0</v>
      </c>
      <c r="H22" s="45">
        <f>C21*H21</f>
        <v>0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>
        <f t="shared" si="0"/>
        <v>0</v>
      </c>
    </row>
    <row r="23" spans="1:22" ht="12.75">
      <c r="A23" s="130">
        <f>RESUMO!C24</f>
        <v>7</v>
      </c>
      <c r="B23" s="128" t="str">
        <f>RESUMO!D24</f>
        <v>FORMA</v>
      </c>
      <c r="C23" s="141">
        <f>RESUMO!E24</f>
        <v>0</v>
      </c>
      <c r="D23" s="47"/>
      <c r="E23" s="47"/>
      <c r="F23" s="47"/>
      <c r="G23" s="47"/>
      <c r="H23" s="47"/>
      <c r="I23" s="47">
        <v>0.5</v>
      </c>
      <c r="J23" s="47">
        <v>0.5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4">
        <f t="shared" si="0"/>
        <v>1</v>
      </c>
    </row>
    <row r="24" spans="1:22" ht="12.75">
      <c r="A24" s="131"/>
      <c r="B24" s="129"/>
      <c r="C24" s="142"/>
      <c r="D24" s="45"/>
      <c r="E24" s="45"/>
      <c r="F24" s="45"/>
      <c r="G24" s="45"/>
      <c r="H24" s="45"/>
      <c r="I24" s="45">
        <f>C23*I23</f>
        <v>0</v>
      </c>
      <c r="J24" s="45">
        <f>C23*J23</f>
        <v>0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6">
        <f t="shared" si="0"/>
        <v>0</v>
      </c>
    </row>
    <row r="25" spans="1:22" ht="12.75">
      <c r="A25" s="130">
        <f>RESUMO!C25</f>
        <v>8</v>
      </c>
      <c r="B25" s="128" t="str">
        <f>RESUMO!D25</f>
        <v>ARMADURA E CORDOALHA ESTRUTURAL</v>
      </c>
      <c r="C25" s="141">
        <f>RESUMO!E25</f>
        <v>0</v>
      </c>
      <c r="D25" s="47"/>
      <c r="E25" s="47"/>
      <c r="F25" s="47"/>
      <c r="G25" s="47"/>
      <c r="H25" s="47"/>
      <c r="I25" s="47">
        <v>0.4</v>
      </c>
      <c r="J25" s="47">
        <v>0.4</v>
      </c>
      <c r="K25" s="47">
        <v>0.2</v>
      </c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4">
        <f t="shared" si="0"/>
        <v>1</v>
      </c>
    </row>
    <row r="26" spans="1:22" ht="12.75">
      <c r="A26" s="131"/>
      <c r="B26" s="129"/>
      <c r="C26" s="142"/>
      <c r="D26" s="45"/>
      <c r="E26" s="45"/>
      <c r="F26" s="45"/>
      <c r="G26" s="45"/>
      <c r="H26" s="45"/>
      <c r="I26" s="45">
        <f>C25*I25</f>
        <v>0</v>
      </c>
      <c r="J26" s="45">
        <f>C25*J25</f>
        <v>0</v>
      </c>
      <c r="K26" s="45">
        <f>C25*K25</f>
        <v>0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6">
        <f t="shared" si="0"/>
        <v>0</v>
      </c>
    </row>
    <row r="27" spans="1:22" ht="12.75">
      <c r="A27" s="130">
        <f>RESUMO!C26</f>
        <v>9</v>
      </c>
      <c r="B27" s="128" t="str">
        <f>RESUMO!D26</f>
        <v>CONCRETO, MASSA E LASTRO</v>
      </c>
      <c r="C27" s="141">
        <f>RESUMO!E26</f>
        <v>0</v>
      </c>
      <c r="D27" s="47"/>
      <c r="E27" s="47"/>
      <c r="F27" s="47"/>
      <c r="G27" s="47"/>
      <c r="H27" s="47"/>
      <c r="I27" s="47"/>
      <c r="J27" s="47"/>
      <c r="K27" s="47">
        <v>0.5</v>
      </c>
      <c r="L27" s="47">
        <v>0.5</v>
      </c>
      <c r="M27" s="47"/>
      <c r="N27" s="47"/>
      <c r="O27" s="47"/>
      <c r="P27" s="47"/>
      <c r="Q27" s="47"/>
      <c r="R27" s="47"/>
      <c r="S27" s="47"/>
      <c r="T27" s="47"/>
      <c r="U27" s="47"/>
      <c r="V27" s="44">
        <f t="shared" si="0"/>
        <v>1</v>
      </c>
    </row>
    <row r="28" spans="1:22" ht="12.75">
      <c r="A28" s="131"/>
      <c r="B28" s="129"/>
      <c r="C28" s="142"/>
      <c r="D28" s="45"/>
      <c r="E28" s="45"/>
      <c r="F28" s="45"/>
      <c r="G28" s="45"/>
      <c r="H28" s="45"/>
      <c r="I28" s="45"/>
      <c r="J28" s="45"/>
      <c r="K28" s="45">
        <f>C27*K27</f>
        <v>0</v>
      </c>
      <c r="L28" s="45">
        <f>C27*L27</f>
        <v>0</v>
      </c>
      <c r="M28" s="45"/>
      <c r="N28" s="45"/>
      <c r="O28" s="45"/>
      <c r="P28" s="45"/>
      <c r="Q28" s="45"/>
      <c r="R28" s="45"/>
      <c r="S28" s="45"/>
      <c r="T28" s="45"/>
      <c r="U28" s="45"/>
      <c r="V28" s="46">
        <f t="shared" si="0"/>
        <v>0</v>
      </c>
    </row>
    <row r="29" spans="1:22" ht="12.75">
      <c r="A29" s="130">
        <f>RESUMO!C27</f>
        <v>10</v>
      </c>
      <c r="B29" s="128" t="str">
        <f>RESUMO!D27</f>
        <v>FUNDAÇÃO PROFUNDA</v>
      </c>
      <c r="C29" s="141">
        <f>RESUMO!E27</f>
        <v>0</v>
      </c>
      <c r="D29" s="47"/>
      <c r="E29" s="47"/>
      <c r="F29" s="47"/>
      <c r="G29" s="47"/>
      <c r="H29" s="47"/>
      <c r="I29" s="47"/>
      <c r="J29" s="47">
        <v>0.5</v>
      </c>
      <c r="K29" s="47">
        <v>0.5</v>
      </c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4">
        <f t="shared" si="0"/>
        <v>1</v>
      </c>
    </row>
    <row r="30" spans="1:22" ht="12.75">
      <c r="A30" s="131"/>
      <c r="B30" s="129"/>
      <c r="C30" s="142"/>
      <c r="D30" s="45"/>
      <c r="E30" s="45"/>
      <c r="F30" s="45"/>
      <c r="G30" s="45"/>
      <c r="H30" s="45"/>
      <c r="I30" s="45"/>
      <c r="J30" s="45">
        <f>C29*J29</f>
        <v>0</v>
      </c>
      <c r="K30" s="45">
        <f>C29*K29</f>
        <v>0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6">
        <f t="shared" si="0"/>
        <v>0</v>
      </c>
    </row>
    <row r="31" spans="1:22" ht="12.75">
      <c r="A31" s="130">
        <f>RESUMO!C28</f>
        <v>11</v>
      </c>
      <c r="B31" s="128" t="str">
        <f>RESUMO!D28</f>
        <v>LAJE E PAINEL DE FECHAMENTO PRÉ-FABRICADOS</v>
      </c>
      <c r="C31" s="141">
        <f>RESUMO!E28</f>
        <v>0</v>
      </c>
      <c r="D31" s="47"/>
      <c r="E31" s="47"/>
      <c r="F31" s="47"/>
      <c r="G31" s="47"/>
      <c r="H31" s="47"/>
      <c r="I31" s="47"/>
      <c r="J31" s="47">
        <v>0.5</v>
      </c>
      <c r="K31" s="47">
        <v>0.5</v>
      </c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4">
        <f t="shared" si="0"/>
        <v>1</v>
      </c>
    </row>
    <row r="32" spans="1:22" ht="12.75">
      <c r="A32" s="132"/>
      <c r="B32" s="133"/>
      <c r="C32" s="142"/>
      <c r="D32" s="45"/>
      <c r="E32" s="45"/>
      <c r="F32" s="45"/>
      <c r="G32" s="45"/>
      <c r="H32" s="45"/>
      <c r="I32" s="45"/>
      <c r="J32" s="45">
        <f>C31*J31</f>
        <v>0</v>
      </c>
      <c r="K32" s="45">
        <f>C31*K31</f>
        <v>0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6">
        <f t="shared" si="0"/>
        <v>0</v>
      </c>
    </row>
    <row r="33" spans="1:22" ht="12.75">
      <c r="A33" s="130">
        <f>RESUMO!C29</f>
        <v>12</v>
      </c>
      <c r="B33" s="128" t="str">
        <f>RESUMO!D29</f>
        <v>ALVENARIA E ELEMENTO DIVISOR</v>
      </c>
      <c r="C33" s="141">
        <f>RESUMO!E29</f>
        <v>0</v>
      </c>
      <c r="D33" s="47"/>
      <c r="E33" s="47"/>
      <c r="F33" s="47"/>
      <c r="G33" s="47"/>
      <c r="H33" s="47"/>
      <c r="I33" s="47"/>
      <c r="J33" s="47"/>
      <c r="K33" s="47"/>
      <c r="L33" s="47"/>
      <c r="M33" s="47">
        <v>0.5</v>
      </c>
      <c r="N33" s="47">
        <v>0.5</v>
      </c>
      <c r="O33" s="47"/>
      <c r="P33" s="47"/>
      <c r="Q33" s="47"/>
      <c r="R33" s="47"/>
      <c r="S33" s="47"/>
      <c r="T33" s="47"/>
      <c r="U33" s="47"/>
      <c r="V33" s="44">
        <f t="shared" si="0"/>
        <v>1</v>
      </c>
    </row>
    <row r="34" spans="1:22" ht="12.75">
      <c r="A34" s="131"/>
      <c r="B34" s="129"/>
      <c r="C34" s="142"/>
      <c r="D34" s="45"/>
      <c r="E34" s="45"/>
      <c r="F34" s="45"/>
      <c r="G34" s="45"/>
      <c r="H34" s="45"/>
      <c r="I34" s="45"/>
      <c r="J34" s="45"/>
      <c r="K34" s="45"/>
      <c r="L34" s="45"/>
      <c r="M34" s="45">
        <f>C33*M33</f>
        <v>0</v>
      </c>
      <c r="N34" s="45">
        <f>C33*N33</f>
        <v>0</v>
      </c>
      <c r="O34" s="45"/>
      <c r="P34" s="45"/>
      <c r="Q34" s="45"/>
      <c r="R34" s="45"/>
      <c r="S34" s="45"/>
      <c r="T34" s="45"/>
      <c r="U34" s="45"/>
      <c r="V34" s="46">
        <f t="shared" si="0"/>
        <v>0</v>
      </c>
    </row>
    <row r="35" spans="1:22" ht="12.75">
      <c r="A35" s="130">
        <f>RESUMO!C30</f>
        <v>13</v>
      </c>
      <c r="B35" s="128" t="str">
        <f>RESUMO!D30</f>
        <v>REVESTIMENTO EM MASSA OU FUNDIDO NO LOCAL</v>
      </c>
      <c r="C35" s="141">
        <f>RESUMO!E30</f>
        <v>0</v>
      </c>
      <c r="D35" s="47"/>
      <c r="E35" s="47"/>
      <c r="F35" s="47"/>
      <c r="G35" s="47"/>
      <c r="H35" s="47"/>
      <c r="I35" s="47"/>
      <c r="J35" s="47"/>
      <c r="K35" s="47"/>
      <c r="L35" s="47"/>
      <c r="M35" s="47">
        <v>0.5</v>
      </c>
      <c r="N35" s="47">
        <v>0.5</v>
      </c>
      <c r="O35" s="47"/>
      <c r="P35" s="47"/>
      <c r="Q35" s="47"/>
      <c r="R35" s="47"/>
      <c r="S35" s="47"/>
      <c r="T35" s="47"/>
      <c r="U35" s="47"/>
      <c r="V35" s="44">
        <f t="shared" si="0"/>
        <v>1</v>
      </c>
    </row>
    <row r="36" spans="1:22" ht="12.75">
      <c r="A36" s="131"/>
      <c r="B36" s="129"/>
      <c r="C36" s="142"/>
      <c r="D36" s="45"/>
      <c r="E36" s="45"/>
      <c r="F36" s="45"/>
      <c r="G36" s="45"/>
      <c r="H36" s="45"/>
      <c r="I36" s="45"/>
      <c r="J36" s="45"/>
      <c r="K36" s="45"/>
      <c r="L36" s="45"/>
      <c r="M36" s="45">
        <f>C35*M35</f>
        <v>0</v>
      </c>
      <c r="N36" s="45">
        <f>C35*N35</f>
        <v>0</v>
      </c>
      <c r="O36" s="45"/>
      <c r="P36" s="45"/>
      <c r="Q36" s="45"/>
      <c r="R36" s="45"/>
      <c r="S36" s="45"/>
      <c r="T36" s="45"/>
      <c r="U36" s="45"/>
      <c r="V36" s="46">
        <f t="shared" si="0"/>
        <v>0</v>
      </c>
    </row>
    <row r="37" spans="1:22" ht="12.75">
      <c r="A37" s="130">
        <f>RESUMO!C31</f>
        <v>14</v>
      </c>
      <c r="B37" s="128" t="str">
        <f>RESUMO!D31</f>
        <v>REVESTIMENTO CERÂMICO</v>
      </c>
      <c r="C37" s="141">
        <f>RESUMO!E31</f>
        <v>0</v>
      </c>
      <c r="D37" s="47"/>
      <c r="E37" s="47"/>
      <c r="F37" s="47"/>
      <c r="G37" s="47"/>
      <c r="H37" s="47"/>
      <c r="I37" s="47"/>
      <c r="J37" s="47"/>
      <c r="K37" s="47">
        <v>0.5</v>
      </c>
      <c r="L37" s="47">
        <v>0.5</v>
      </c>
      <c r="M37" s="47"/>
      <c r="N37" s="47"/>
      <c r="O37" s="47"/>
      <c r="P37" s="47"/>
      <c r="Q37" s="47"/>
      <c r="R37" s="47"/>
      <c r="S37" s="47"/>
      <c r="T37" s="47"/>
      <c r="U37" s="47"/>
      <c r="V37" s="44">
        <f t="shared" si="0"/>
        <v>1</v>
      </c>
    </row>
    <row r="38" spans="1:22" ht="12.75">
      <c r="A38" s="131"/>
      <c r="B38" s="129"/>
      <c r="C38" s="142"/>
      <c r="D38" s="45"/>
      <c r="E38" s="45"/>
      <c r="F38" s="45"/>
      <c r="G38" s="45"/>
      <c r="H38" s="45"/>
      <c r="I38" s="45"/>
      <c r="J38" s="45"/>
      <c r="K38" s="45">
        <f>C37*K37</f>
        <v>0</v>
      </c>
      <c r="L38" s="45">
        <f>C37*L37</f>
        <v>0</v>
      </c>
      <c r="M38" s="45"/>
      <c r="N38" s="45"/>
      <c r="O38" s="45"/>
      <c r="P38" s="45"/>
      <c r="Q38" s="45"/>
      <c r="R38" s="45"/>
      <c r="S38" s="45"/>
      <c r="T38" s="45"/>
      <c r="U38" s="45"/>
      <c r="V38" s="46">
        <f t="shared" si="0"/>
        <v>0</v>
      </c>
    </row>
    <row r="39" spans="1:22" ht="12.75">
      <c r="A39" s="130">
        <f>RESUMO!C32</f>
        <v>15</v>
      </c>
      <c r="B39" s="128" t="str">
        <f>RESUMO!D32</f>
        <v>FORRO, BRISE E FACHADA</v>
      </c>
      <c r="C39" s="141">
        <f>RESUMO!E32</f>
        <v>0</v>
      </c>
      <c r="D39" s="47"/>
      <c r="E39" s="47"/>
      <c r="F39" s="47"/>
      <c r="G39" s="47"/>
      <c r="H39" s="47"/>
      <c r="I39" s="47">
        <v>0.25</v>
      </c>
      <c r="J39" s="47">
        <v>0.25</v>
      </c>
      <c r="K39" s="47">
        <v>0.25</v>
      </c>
      <c r="L39" s="47">
        <v>0.25</v>
      </c>
      <c r="M39" s="47"/>
      <c r="N39" s="47"/>
      <c r="O39" s="47"/>
      <c r="P39" s="47"/>
      <c r="Q39" s="47"/>
      <c r="R39" s="47"/>
      <c r="S39" s="47"/>
      <c r="T39" s="47"/>
      <c r="U39" s="47"/>
      <c r="V39" s="44">
        <f t="shared" si="0"/>
        <v>1</v>
      </c>
    </row>
    <row r="40" spans="1:22" ht="12.75">
      <c r="A40" s="131"/>
      <c r="B40" s="129"/>
      <c r="C40" s="142"/>
      <c r="D40" s="45"/>
      <c r="E40" s="45"/>
      <c r="F40" s="45"/>
      <c r="G40" s="45"/>
      <c r="H40" s="45"/>
      <c r="I40" s="45">
        <f>C39*I39</f>
        <v>0</v>
      </c>
      <c r="J40" s="45">
        <f>C39*J39</f>
        <v>0</v>
      </c>
      <c r="K40" s="45">
        <f>C39*K39</f>
        <v>0</v>
      </c>
      <c r="L40" s="45">
        <f>C39*L39</f>
        <v>0</v>
      </c>
      <c r="M40" s="45"/>
      <c r="N40" s="45"/>
      <c r="O40" s="45"/>
      <c r="P40" s="45"/>
      <c r="Q40" s="45"/>
      <c r="R40" s="45"/>
      <c r="S40" s="45"/>
      <c r="T40" s="45"/>
      <c r="U40" s="45"/>
      <c r="V40" s="46">
        <f t="shared" si="0"/>
        <v>0</v>
      </c>
    </row>
    <row r="41" spans="1:22" ht="12.75">
      <c r="A41" s="130">
        <f>RESUMO!C33</f>
        <v>16</v>
      </c>
      <c r="B41" s="128" t="str">
        <f>RESUMO!D33</f>
        <v>ESQUADRIA, SERRALHERIA E ELEMENTO EM FERRO</v>
      </c>
      <c r="C41" s="141">
        <f>RESUMO!E33</f>
        <v>0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>
        <v>1</v>
      </c>
      <c r="O41" s="47"/>
      <c r="P41" s="47"/>
      <c r="Q41" s="47"/>
      <c r="R41" s="47"/>
      <c r="S41" s="47"/>
      <c r="T41" s="47"/>
      <c r="U41" s="47"/>
      <c r="V41" s="44">
        <f t="shared" si="0"/>
        <v>1</v>
      </c>
    </row>
    <row r="42" spans="1:22" ht="12.75">
      <c r="A42" s="131"/>
      <c r="B42" s="129"/>
      <c r="C42" s="142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>
        <f>C41*N41</f>
        <v>0</v>
      </c>
      <c r="O42" s="45"/>
      <c r="P42" s="45"/>
      <c r="Q42" s="45"/>
      <c r="R42" s="45"/>
      <c r="S42" s="45"/>
      <c r="T42" s="45"/>
      <c r="U42" s="45"/>
      <c r="V42" s="46">
        <f t="shared" si="0"/>
        <v>0</v>
      </c>
    </row>
    <row r="43" spans="1:22" ht="12.75">
      <c r="A43" s="130">
        <f>RESUMO!C34</f>
        <v>17</v>
      </c>
      <c r="B43" s="128" t="str">
        <f>RESUMO!D34</f>
        <v>IMPERMEABILIZAÇÃO, PROTEÇÃO E JUNTA</v>
      </c>
      <c r="C43" s="141">
        <f>RESUMO!E34</f>
        <v>0</v>
      </c>
      <c r="D43" s="47"/>
      <c r="E43" s="47"/>
      <c r="F43" s="47"/>
      <c r="G43" s="47"/>
      <c r="H43" s="47"/>
      <c r="I43" s="47"/>
      <c r="J43" s="47"/>
      <c r="K43" s="47"/>
      <c r="L43" s="47"/>
      <c r="M43" s="47">
        <v>0.5</v>
      </c>
      <c r="N43" s="47">
        <v>0.5</v>
      </c>
      <c r="O43" s="47"/>
      <c r="P43" s="47"/>
      <c r="Q43" s="47"/>
      <c r="R43" s="47"/>
      <c r="S43" s="47"/>
      <c r="T43" s="47"/>
      <c r="U43" s="47"/>
      <c r="V43" s="44">
        <f t="shared" si="0"/>
        <v>1</v>
      </c>
    </row>
    <row r="44" spans="1:22" ht="12.75">
      <c r="A44" s="131"/>
      <c r="B44" s="129"/>
      <c r="C44" s="142"/>
      <c r="D44" s="45"/>
      <c r="E44" s="45"/>
      <c r="F44" s="45"/>
      <c r="G44" s="45"/>
      <c r="H44" s="45"/>
      <c r="I44" s="45"/>
      <c r="J44" s="45"/>
      <c r="K44" s="45"/>
      <c r="L44" s="45"/>
      <c r="M44" s="45">
        <f>C43*M43</f>
        <v>0</v>
      </c>
      <c r="N44" s="45">
        <f>C43*N43</f>
        <v>0</v>
      </c>
      <c r="O44" s="45"/>
      <c r="P44" s="45"/>
      <c r="Q44" s="45"/>
      <c r="R44" s="45"/>
      <c r="S44" s="45"/>
      <c r="T44" s="45"/>
      <c r="U44" s="45"/>
      <c r="V44" s="46">
        <f t="shared" si="0"/>
        <v>0</v>
      </c>
    </row>
    <row r="45" spans="1:22" ht="12.75">
      <c r="A45" s="130">
        <f>RESUMO!C35</f>
        <v>18</v>
      </c>
      <c r="B45" s="128" t="str">
        <f>RESUMO!D35</f>
        <v>PINTURA</v>
      </c>
      <c r="C45" s="141">
        <f>RESUMO!E35</f>
        <v>0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>
        <v>0.5</v>
      </c>
      <c r="O45" s="47">
        <v>0.5</v>
      </c>
      <c r="P45" s="47"/>
      <c r="Q45" s="47"/>
      <c r="R45" s="47"/>
      <c r="S45" s="47"/>
      <c r="T45" s="47"/>
      <c r="U45" s="47"/>
      <c r="V45" s="44">
        <f t="shared" si="0"/>
        <v>1</v>
      </c>
    </row>
    <row r="46" spans="1:22" ht="12.75">
      <c r="A46" s="131"/>
      <c r="B46" s="129"/>
      <c r="C46" s="142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>
        <f>C45*N45</f>
        <v>0</v>
      </c>
      <c r="O46" s="45">
        <f>C45*O45</f>
        <v>0</v>
      </c>
      <c r="P46" s="45"/>
      <c r="Q46" s="45"/>
      <c r="R46" s="45"/>
      <c r="S46" s="45"/>
      <c r="T46" s="45"/>
      <c r="U46" s="45"/>
      <c r="V46" s="46">
        <f t="shared" si="0"/>
        <v>0</v>
      </c>
    </row>
    <row r="47" spans="1:22" ht="12.75">
      <c r="A47" s="130">
        <f>RESUMO!C36</f>
        <v>19</v>
      </c>
      <c r="B47" s="128" t="str">
        <f>RESUMO!D36</f>
        <v>TUBULAÇÃO E CONDUTOR PARA ENERGIA ELÉTRICA E TELEFONIA BÁSICA</v>
      </c>
      <c r="C47" s="141">
        <f>RESUMO!E36</f>
        <v>0</v>
      </c>
      <c r="D47" s="47"/>
      <c r="E47" s="47"/>
      <c r="F47" s="47"/>
      <c r="G47" s="47"/>
      <c r="H47" s="47"/>
      <c r="I47" s="47"/>
      <c r="J47" s="47"/>
      <c r="K47" s="47"/>
      <c r="L47" s="47">
        <v>0.5</v>
      </c>
      <c r="M47" s="47">
        <v>0.5</v>
      </c>
      <c r="N47" s="47"/>
      <c r="O47" s="47"/>
      <c r="P47" s="47"/>
      <c r="Q47" s="47"/>
      <c r="R47" s="47"/>
      <c r="S47" s="47"/>
      <c r="T47" s="47"/>
      <c r="U47" s="47"/>
      <c r="V47" s="44">
        <f t="shared" si="0"/>
        <v>1</v>
      </c>
    </row>
    <row r="48" spans="1:22" ht="12.75">
      <c r="A48" s="131"/>
      <c r="B48" s="129"/>
      <c r="C48" s="142"/>
      <c r="D48" s="45"/>
      <c r="E48" s="45"/>
      <c r="F48" s="45"/>
      <c r="G48" s="45"/>
      <c r="H48" s="45"/>
      <c r="I48" s="45"/>
      <c r="J48" s="45"/>
      <c r="K48" s="45"/>
      <c r="L48" s="45">
        <f>C47*L47</f>
        <v>0</v>
      </c>
      <c r="M48" s="45">
        <f>C47*M47</f>
        <v>0</v>
      </c>
      <c r="N48" s="45"/>
      <c r="O48" s="45"/>
      <c r="P48" s="45"/>
      <c r="Q48" s="45"/>
      <c r="R48" s="45"/>
      <c r="S48" s="45"/>
      <c r="T48" s="45"/>
      <c r="U48" s="45"/>
      <c r="V48" s="46">
        <f t="shared" si="0"/>
        <v>0</v>
      </c>
    </row>
    <row r="49" spans="1:22" ht="12.75">
      <c r="A49" s="130">
        <f>RESUMO!C37</f>
        <v>20</v>
      </c>
      <c r="B49" s="128" t="str">
        <f>RESUMO!D37</f>
        <v>CONDUTOR E ENFIAÇÃO DE ENERGIA ELÉTRICA E TELEFONIA</v>
      </c>
      <c r="C49" s="141">
        <f>RESUMO!E37</f>
        <v>0</v>
      </c>
      <c r="D49" s="47"/>
      <c r="E49" s="47"/>
      <c r="F49" s="47"/>
      <c r="G49" s="47"/>
      <c r="H49" s="47"/>
      <c r="I49" s="47"/>
      <c r="J49" s="47"/>
      <c r="K49" s="47">
        <v>0.5</v>
      </c>
      <c r="L49" s="47">
        <v>0.5</v>
      </c>
      <c r="M49" s="47"/>
      <c r="N49" s="47"/>
      <c r="O49" s="47"/>
      <c r="P49" s="47"/>
      <c r="Q49" s="47"/>
      <c r="R49" s="47"/>
      <c r="S49" s="47"/>
      <c r="T49" s="47"/>
      <c r="U49" s="47"/>
      <c r="V49" s="44">
        <f t="shared" si="0"/>
        <v>1</v>
      </c>
    </row>
    <row r="50" spans="1:22" ht="12.75">
      <c r="A50" s="131"/>
      <c r="B50" s="129"/>
      <c r="C50" s="142"/>
      <c r="D50" s="45"/>
      <c r="E50" s="45"/>
      <c r="F50" s="45"/>
      <c r="G50" s="45"/>
      <c r="H50" s="45"/>
      <c r="I50" s="45"/>
      <c r="J50" s="45"/>
      <c r="K50" s="45">
        <f>C49*K49</f>
        <v>0</v>
      </c>
      <c r="L50" s="45">
        <f>C49*L49</f>
        <v>0</v>
      </c>
      <c r="M50" s="45"/>
      <c r="N50" s="45"/>
      <c r="O50" s="45"/>
      <c r="P50" s="45"/>
      <c r="Q50" s="45"/>
      <c r="R50" s="45"/>
      <c r="S50" s="45"/>
      <c r="T50" s="45"/>
      <c r="U50" s="45"/>
      <c r="V50" s="46">
        <f t="shared" si="0"/>
        <v>0</v>
      </c>
    </row>
    <row r="51" spans="1:22" ht="12.75">
      <c r="A51" s="130">
        <f>RESUMO!C38</f>
        <v>21</v>
      </c>
      <c r="B51" s="128" t="str">
        <f>RESUMO!D38</f>
        <v>PARA-RAIOS PARA EDIFICAÇÃO</v>
      </c>
      <c r="C51" s="141">
        <f>RESUMO!E38</f>
        <v>0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>
        <v>0.3</v>
      </c>
      <c r="S51" s="47">
        <v>0.3</v>
      </c>
      <c r="T51" s="47">
        <v>0.4</v>
      </c>
      <c r="U51" s="47"/>
      <c r="V51" s="44">
        <f t="shared" si="0"/>
        <v>1</v>
      </c>
    </row>
    <row r="52" spans="1:22" ht="12.75">
      <c r="A52" s="131"/>
      <c r="B52" s="129"/>
      <c r="C52" s="142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>
        <f>C51*R51</f>
        <v>0</v>
      </c>
      <c r="S52" s="45">
        <f>C51*S51</f>
        <v>0</v>
      </c>
      <c r="T52" s="45">
        <f>C51*T51</f>
        <v>0</v>
      </c>
      <c r="U52" s="45"/>
      <c r="V52" s="46">
        <f t="shared" si="0"/>
        <v>0</v>
      </c>
    </row>
    <row r="53" spans="1:22" ht="12.75">
      <c r="A53" s="130">
        <f>RESUMO!C39</f>
        <v>22</v>
      </c>
      <c r="B53" s="128" t="str">
        <f>RESUMO!D39</f>
        <v>APARELHOS ELÉTRICOS, HIDRÁULICOS E A GÁS.</v>
      </c>
      <c r="C53" s="141">
        <f>RESUMO!E39</f>
        <v>0</v>
      </c>
      <c r="D53" s="47"/>
      <c r="E53" s="47"/>
      <c r="F53" s="47"/>
      <c r="G53" s="47"/>
      <c r="H53" s="47"/>
      <c r="I53" s="47"/>
      <c r="J53" s="47"/>
      <c r="K53" s="47"/>
      <c r="L53" s="47"/>
      <c r="M53" s="47">
        <v>1</v>
      </c>
      <c r="N53" s="47"/>
      <c r="O53" s="47"/>
      <c r="P53" s="47"/>
      <c r="Q53" s="47"/>
      <c r="R53" s="47"/>
      <c r="S53" s="47"/>
      <c r="T53" s="47"/>
      <c r="U53" s="47"/>
      <c r="V53" s="44">
        <f t="shared" si="0"/>
        <v>1</v>
      </c>
    </row>
    <row r="54" spans="1:22" ht="12.75">
      <c r="A54" s="131"/>
      <c r="B54" s="129"/>
      <c r="C54" s="142"/>
      <c r="D54" s="45"/>
      <c r="E54" s="45"/>
      <c r="F54" s="45"/>
      <c r="G54" s="45"/>
      <c r="H54" s="45"/>
      <c r="I54" s="45"/>
      <c r="J54" s="45"/>
      <c r="K54" s="45"/>
      <c r="L54" s="45"/>
      <c r="M54" s="45">
        <f>C53*M53</f>
        <v>0</v>
      </c>
      <c r="N54" s="45"/>
      <c r="O54" s="45"/>
      <c r="P54" s="45"/>
      <c r="Q54" s="45"/>
      <c r="R54" s="45"/>
      <c r="S54" s="45"/>
      <c r="T54" s="45"/>
      <c r="U54" s="45"/>
      <c r="V54" s="46">
        <f t="shared" si="0"/>
        <v>0</v>
      </c>
    </row>
    <row r="55" spans="1:22" ht="12.75">
      <c r="A55" s="130">
        <f>RESUMO!C40</f>
        <v>23</v>
      </c>
      <c r="B55" s="128" t="str">
        <f>RESUMO!D40</f>
        <v>TUBULAÇÃO E CONDUTORES PARA LÍQUIDOS E GASES.</v>
      </c>
      <c r="C55" s="141">
        <f>RESUMO!E40</f>
        <v>0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>
        <v>0.3</v>
      </c>
      <c r="O55" s="47">
        <v>0.5</v>
      </c>
      <c r="P55" s="47"/>
      <c r="Q55" s="47">
        <v>0.2</v>
      </c>
      <c r="R55" s="47"/>
      <c r="S55" s="47"/>
      <c r="T55" s="47"/>
      <c r="U55" s="47"/>
      <c r="V55" s="44">
        <f t="shared" si="0"/>
        <v>1</v>
      </c>
    </row>
    <row r="56" spans="1:22" ht="12.75">
      <c r="A56" s="131"/>
      <c r="B56" s="129"/>
      <c r="C56" s="142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>
        <f>C55*N55</f>
        <v>0</v>
      </c>
      <c r="O56" s="45">
        <f>C55*O55</f>
        <v>0</v>
      </c>
      <c r="P56" s="45"/>
      <c r="Q56" s="45">
        <f>C55*Q55</f>
        <v>0</v>
      </c>
      <c r="R56" s="45"/>
      <c r="S56" s="45"/>
      <c r="T56" s="45"/>
      <c r="U56" s="45"/>
      <c r="V56" s="46">
        <f t="shared" si="0"/>
        <v>0</v>
      </c>
    </row>
    <row r="57" spans="1:22" ht="12.75">
      <c r="A57" s="130">
        <f>RESUMO!C41</f>
        <v>24</v>
      </c>
      <c r="B57" s="128" t="str">
        <f>RESUMO!D41</f>
        <v>VÁLVULAS E APARELHOS DE MEDIÇÃO E CONTROLE PARA LÍQUIDOS E GASES</v>
      </c>
      <c r="C57" s="141">
        <f>RESUMO!E41</f>
        <v>0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>
        <v>1</v>
      </c>
      <c r="O57" s="47"/>
      <c r="P57" s="47"/>
      <c r="Q57" s="47"/>
      <c r="R57" s="47"/>
      <c r="S57" s="47"/>
      <c r="T57" s="47"/>
      <c r="U57" s="47"/>
      <c r="V57" s="44">
        <f t="shared" si="0"/>
        <v>1</v>
      </c>
    </row>
    <row r="58" spans="1:22" ht="12.75">
      <c r="A58" s="131"/>
      <c r="B58" s="129"/>
      <c r="C58" s="142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>
        <f>C57*N57</f>
        <v>0</v>
      </c>
      <c r="O58" s="45"/>
      <c r="P58" s="45"/>
      <c r="Q58" s="45"/>
      <c r="R58" s="45"/>
      <c r="S58" s="45"/>
      <c r="T58" s="45"/>
      <c r="U58" s="45"/>
      <c r="V58" s="46">
        <f t="shared" si="0"/>
        <v>0</v>
      </c>
    </row>
    <row r="59" spans="1:22" ht="12.75">
      <c r="A59" s="130">
        <f>RESUMO!C42</f>
        <v>25</v>
      </c>
      <c r="B59" s="128" t="str">
        <f>RESUMO!D42</f>
        <v>DETECÇÃO, COMBATE E PREVENÇÃO A INCÊNDIO</v>
      </c>
      <c r="C59" s="141">
        <f>RESUMO!E42</f>
        <v>0</v>
      </c>
      <c r="D59" s="47"/>
      <c r="E59" s="47"/>
      <c r="F59" s="47"/>
      <c r="G59" s="47"/>
      <c r="H59" s="47">
        <v>0.2</v>
      </c>
      <c r="I59" s="47">
        <v>0.2</v>
      </c>
      <c r="J59" s="47">
        <v>0.2</v>
      </c>
      <c r="K59" s="47"/>
      <c r="L59" s="47"/>
      <c r="M59" s="47"/>
      <c r="N59" s="47"/>
      <c r="O59" s="47"/>
      <c r="P59" s="47">
        <v>0.15</v>
      </c>
      <c r="Q59" s="47">
        <v>0.05</v>
      </c>
      <c r="R59" s="47">
        <v>0.1</v>
      </c>
      <c r="S59" s="47">
        <v>0.1</v>
      </c>
      <c r="T59" s="47"/>
      <c r="U59" s="47"/>
      <c r="V59" s="44">
        <f t="shared" si="0"/>
        <v>1.0000000000000002</v>
      </c>
    </row>
    <row r="60" spans="1:22" ht="12.75">
      <c r="A60" s="131"/>
      <c r="B60" s="129"/>
      <c r="C60" s="142"/>
      <c r="D60" s="45"/>
      <c r="E60" s="45"/>
      <c r="F60" s="45"/>
      <c r="G60" s="45"/>
      <c r="H60" s="45">
        <f>C59*H59</f>
        <v>0</v>
      </c>
      <c r="I60" s="45">
        <f>C59*I59</f>
        <v>0</v>
      </c>
      <c r="J60" s="45">
        <f>C59*J59</f>
        <v>0</v>
      </c>
      <c r="K60" s="45"/>
      <c r="L60" s="45"/>
      <c r="M60" s="45"/>
      <c r="N60" s="45"/>
      <c r="O60" s="45"/>
      <c r="P60" s="45">
        <f>C59*P59</f>
        <v>0</v>
      </c>
      <c r="Q60" s="45">
        <f>C59*Q59</f>
        <v>0</v>
      </c>
      <c r="R60" s="45">
        <f>C59*R59</f>
        <v>0</v>
      </c>
      <c r="S60" s="45">
        <f>C59*S59</f>
        <v>0</v>
      </c>
      <c r="T60" s="45"/>
      <c r="U60" s="45"/>
      <c r="V60" s="46">
        <f t="shared" si="0"/>
        <v>0</v>
      </c>
    </row>
    <row r="61" spans="1:22" ht="12.75">
      <c r="A61" s="130">
        <f>RESUMO!C43</f>
        <v>26</v>
      </c>
      <c r="B61" s="128" t="str">
        <f>RESUMO!D43</f>
        <v>LIMPEZA E ARREMATE</v>
      </c>
      <c r="C61" s="141">
        <f>RESUMO!E43</f>
        <v>0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>
        <v>1</v>
      </c>
      <c r="V61" s="44">
        <f t="shared" si="0"/>
        <v>1</v>
      </c>
    </row>
    <row r="62" spans="1:22" ht="12.75">
      <c r="A62" s="131"/>
      <c r="B62" s="129"/>
      <c r="C62" s="142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>
        <f>C61*U61</f>
        <v>0</v>
      </c>
      <c r="V62" s="46">
        <f t="shared" si="0"/>
        <v>0</v>
      </c>
    </row>
    <row r="63" spans="1:22" ht="12.75">
      <c r="A63" s="130">
        <f>RESUMO!C44</f>
        <v>27</v>
      </c>
      <c r="B63" s="128" t="str">
        <f>RESUMO!D44</f>
        <v>SINALIZAÇÃO E COMUNICAÇÃO VISUAL</v>
      </c>
      <c r="C63" s="141">
        <f>RESUMO!E44</f>
        <v>0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>
        <v>1</v>
      </c>
      <c r="V63" s="44">
        <f t="shared" si="0"/>
        <v>1</v>
      </c>
    </row>
    <row r="64" spans="1:22" ht="12.75">
      <c r="A64" s="131"/>
      <c r="B64" s="129"/>
      <c r="C64" s="142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>
        <f>C63*U63</f>
        <v>0</v>
      </c>
      <c r="V64" s="46">
        <f t="shared" si="0"/>
        <v>0</v>
      </c>
    </row>
    <row r="65" spans="1:22" ht="12.75">
      <c r="A65" s="124" t="s">
        <v>290</v>
      </c>
      <c r="B65" s="125"/>
      <c r="C65" s="143">
        <f>SUM(C11:C64)</f>
        <v>0</v>
      </c>
      <c r="D65" s="45">
        <f>SUM(D12+D14+D16+D18+D20+D22+D24+D26+D28+D30+D32+D34+D36+D38+D40+D42+D44+D46+D48+D50+D52+D54+D56+D58+D60+D62+D64)</f>
        <v>0</v>
      </c>
      <c r="E65" s="45">
        <f aca="true" t="shared" si="1" ref="E65:U65">SUM(E12+E14+E16+E18+E20+E22+E24+E26+E28+E30+E32+E34+E36+E38+E40+E42+E44+E46+E48+E50+E52+E54+E56+E58+E60+E62+E64)</f>
        <v>0</v>
      </c>
      <c r="F65" s="45">
        <f t="shared" si="1"/>
        <v>0</v>
      </c>
      <c r="G65" s="45">
        <f t="shared" si="1"/>
        <v>0</v>
      </c>
      <c r="H65" s="45">
        <f t="shared" si="1"/>
        <v>0</v>
      </c>
      <c r="I65" s="45">
        <f t="shared" si="1"/>
        <v>0</v>
      </c>
      <c r="J65" s="45">
        <f t="shared" si="1"/>
        <v>0</v>
      </c>
      <c r="K65" s="45">
        <f t="shared" si="1"/>
        <v>0</v>
      </c>
      <c r="L65" s="45">
        <f t="shared" si="1"/>
        <v>0</v>
      </c>
      <c r="M65" s="45">
        <f t="shared" si="1"/>
        <v>0</v>
      </c>
      <c r="N65" s="45">
        <f t="shared" si="1"/>
        <v>0</v>
      </c>
      <c r="O65" s="45">
        <f t="shared" si="1"/>
        <v>0</v>
      </c>
      <c r="P65" s="45">
        <f t="shared" si="1"/>
        <v>0</v>
      </c>
      <c r="Q65" s="45">
        <f t="shared" si="1"/>
        <v>0</v>
      </c>
      <c r="R65" s="45">
        <f t="shared" si="1"/>
        <v>0</v>
      </c>
      <c r="S65" s="45">
        <f t="shared" si="1"/>
        <v>0</v>
      </c>
      <c r="T65" s="45">
        <f t="shared" si="1"/>
        <v>0</v>
      </c>
      <c r="U65" s="45">
        <f t="shared" si="1"/>
        <v>0</v>
      </c>
      <c r="V65" s="51">
        <f>SUM(V12+V14+V16+V18+V20+V22+V24+V26+V28+V30+V34+V36+V38+V40+V42+V44+V46+V48+V50+V52+V54+V56+V58+V60+V62+V64+V32)</f>
        <v>0</v>
      </c>
    </row>
    <row r="66" spans="1:22" ht="12.75">
      <c r="A66" s="124" t="s">
        <v>439</v>
      </c>
      <c r="B66" s="125"/>
      <c r="C66" s="143">
        <f>C65*0.2212</f>
        <v>0</v>
      </c>
      <c r="D66" s="52">
        <f>D65*0.2212</f>
        <v>0</v>
      </c>
      <c r="E66" s="52">
        <f>E65*0.2212</f>
        <v>0</v>
      </c>
      <c r="F66" s="52">
        <f>F65*0.2212</f>
        <v>0</v>
      </c>
      <c r="G66" s="52">
        <f aca="true" t="shared" si="2" ref="G66:U66">G65*0.2212</f>
        <v>0</v>
      </c>
      <c r="H66" s="52">
        <f t="shared" si="2"/>
        <v>0</v>
      </c>
      <c r="I66" s="52">
        <f t="shared" si="2"/>
        <v>0</v>
      </c>
      <c r="J66" s="52">
        <f t="shared" si="2"/>
        <v>0</v>
      </c>
      <c r="K66" s="52">
        <f t="shared" si="2"/>
        <v>0</v>
      </c>
      <c r="L66" s="52">
        <f t="shared" si="2"/>
        <v>0</v>
      </c>
      <c r="M66" s="52">
        <f t="shared" si="2"/>
        <v>0</v>
      </c>
      <c r="N66" s="52">
        <f t="shared" si="2"/>
        <v>0</v>
      </c>
      <c r="O66" s="52">
        <f t="shared" si="2"/>
        <v>0</v>
      </c>
      <c r="P66" s="52">
        <f t="shared" si="2"/>
        <v>0</v>
      </c>
      <c r="Q66" s="52">
        <f t="shared" si="2"/>
        <v>0</v>
      </c>
      <c r="R66" s="52">
        <f t="shared" si="2"/>
        <v>0</v>
      </c>
      <c r="S66" s="52">
        <f t="shared" si="2"/>
        <v>0</v>
      </c>
      <c r="T66" s="52">
        <f t="shared" si="2"/>
        <v>0</v>
      </c>
      <c r="U66" s="52">
        <f t="shared" si="2"/>
        <v>0</v>
      </c>
      <c r="V66" s="52">
        <f>V65*0.2212</f>
        <v>0</v>
      </c>
    </row>
    <row r="67" spans="1:22" ht="13.5" thickBot="1">
      <c r="A67" s="126" t="s">
        <v>291</v>
      </c>
      <c r="B67" s="127"/>
      <c r="C67" s="144">
        <f>C65+C66</f>
        <v>0</v>
      </c>
      <c r="D67" s="52">
        <f>D65+D66</f>
        <v>0</v>
      </c>
      <c r="E67" s="52">
        <f>E65+E66</f>
        <v>0</v>
      </c>
      <c r="F67" s="52">
        <f aca="true" t="shared" si="3" ref="F67:U67">F65+F66</f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  <c r="K67" s="52">
        <f t="shared" si="3"/>
        <v>0</v>
      </c>
      <c r="L67" s="52">
        <f t="shared" si="3"/>
        <v>0</v>
      </c>
      <c r="M67" s="52">
        <f t="shared" si="3"/>
        <v>0</v>
      </c>
      <c r="N67" s="52">
        <f t="shared" si="3"/>
        <v>0</v>
      </c>
      <c r="O67" s="52">
        <f t="shared" si="3"/>
        <v>0</v>
      </c>
      <c r="P67" s="52">
        <f t="shared" si="3"/>
        <v>0</v>
      </c>
      <c r="Q67" s="52">
        <f t="shared" si="3"/>
        <v>0</v>
      </c>
      <c r="R67" s="52">
        <f t="shared" si="3"/>
        <v>0</v>
      </c>
      <c r="S67" s="52">
        <f t="shared" si="3"/>
        <v>0</v>
      </c>
      <c r="T67" s="52">
        <f t="shared" si="3"/>
        <v>0</v>
      </c>
      <c r="U67" s="52">
        <f t="shared" si="3"/>
        <v>0</v>
      </c>
      <c r="V67" s="52">
        <f>V65+V66</f>
        <v>0</v>
      </c>
    </row>
    <row r="70" ht="12.75">
      <c r="F70" s="32"/>
    </row>
    <row r="71" ht="12.75">
      <c r="F71" s="32"/>
    </row>
    <row r="72" ht="12.75">
      <c r="F72" s="32"/>
    </row>
    <row r="73" ht="12.75">
      <c r="F73" s="32"/>
    </row>
  </sheetData>
  <sheetProtection/>
  <mergeCells count="86">
    <mergeCell ref="A41:A42"/>
    <mergeCell ref="A27:A28"/>
    <mergeCell ref="A33:A34"/>
    <mergeCell ref="B35:B36"/>
    <mergeCell ref="B37:B38"/>
    <mergeCell ref="B39:B40"/>
    <mergeCell ref="A31:A32"/>
    <mergeCell ref="B31:B32"/>
    <mergeCell ref="B9:E9"/>
    <mergeCell ref="A35:A36"/>
    <mergeCell ref="A37:A38"/>
    <mergeCell ref="A39:A40"/>
    <mergeCell ref="B29:B30"/>
    <mergeCell ref="B33:B34"/>
    <mergeCell ref="C23:C24"/>
    <mergeCell ref="C25:C26"/>
    <mergeCell ref="A13:A14"/>
    <mergeCell ref="A15:A16"/>
    <mergeCell ref="A17:A18"/>
    <mergeCell ref="A19:A20"/>
    <mergeCell ref="A21:A22"/>
    <mergeCell ref="A29:A30"/>
    <mergeCell ref="A23:A24"/>
    <mergeCell ref="A25:A26"/>
    <mergeCell ref="A55:A56"/>
    <mergeCell ref="A53:A54"/>
    <mergeCell ref="A51:A52"/>
    <mergeCell ref="A49:A50"/>
    <mergeCell ref="A47:A48"/>
    <mergeCell ref="A43:A44"/>
    <mergeCell ref="A45:A46"/>
    <mergeCell ref="C27:C28"/>
    <mergeCell ref="C29:C30"/>
    <mergeCell ref="C33:C34"/>
    <mergeCell ref="B23:B24"/>
    <mergeCell ref="B25:B26"/>
    <mergeCell ref="B21:B22"/>
    <mergeCell ref="B27:B28"/>
    <mergeCell ref="C31:C32"/>
    <mergeCell ref="C43:C44"/>
    <mergeCell ref="C41:C42"/>
    <mergeCell ref="C39:C40"/>
    <mergeCell ref="C37:C38"/>
    <mergeCell ref="C35:C36"/>
    <mergeCell ref="B41:B42"/>
    <mergeCell ref="B43:B44"/>
    <mergeCell ref="C13:C14"/>
    <mergeCell ref="C15:C16"/>
    <mergeCell ref="C17:C18"/>
    <mergeCell ref="C19:C20"/>
    <mergeCell ref="C21:C22"/>
    <mergeCell ref="C55:C56"/>
    <mergeCell ref="C53:C54"/>
    <mergeCell ref="C51:C52"/>
    <mergeCell ref="C49:C50"/>
    <mergeCell ref="C47:C48"/>
    <mergeCell ref="A59:A60"/>
    <mergeCell ref="A57:A58"/>
    <mergeCell ref="B57:B58"/>
    <mergeCell ref="C57:C58"/>
    <mergeCell ref="B45:B46"/>
    <mergeCell ref="B47:B48"/>
    <mergeCell ref="B49:B50"/>
    <mergeCell ref="B51:B52"/>
    <mergeCell ref="B53:B54"/>
    <mergeCell ref="B55:B56"/>
    <mergeCell ref="C11:C12"/>
    <mergeCell ref="C63:C64"/>
    <mergeCell ref="B63:B64"/>
    <mergeCell ref="A63:A64"/>
    <mergeCell ref="A61:A62"/>
    <mergeCell ref="B61:B62"/>
    <mergeCell ref="C61:C62"/>
    <mergeCell ref="C45:C46"/>
    <mergeCell ref="C59:C60"/>
    <mergeCell ref="B59:B60"/>
    <mergeCell ref="B7:B8"/>
    <mergeCell ref="A65:B65"/>
    <mergeCell ref="A66:B66"/>
    <mergeCell ref="A67:B67"/>
    <mergeCell ref="B13:B14"/>
    <mergeCell ref="B15:B16"/>
    <mergeCell ref="B17:B18"/>
    <mergeCell ref="B19:B20"/>
    <mergeCell ref="A11:A12"/>
    <mergeCell ref="B11:B12"/>
  </mergeCells>
  <printOptions horizontalCentered="1"/>
  <pageMargins left="0.31496062992125984" right="0.31496062992125984" top="0.5905511811023623" bottom="0.1968503937007874" header="0.31496062992125984" footer="0.31496062992125984"/>
  <pageSetup fitToHeight="0" fitToWidth="1" horizontalDpi="1200" verticalDpi="12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MANU_GERAL</dc:creator>
  <cp:keywords/>
  <dc:description/>
  <cp:lastModifiedBy>Geraldo Aniceto Vaz Filho</cp:lastModifiedBy>
  <cp:lastPrinted>2019-05-07T18:18:14Z</cp:lastPrinted>
  <dcterms:created xsi:type="dcterms:W3CDTF">2008-08-20T11:11:25Z</dcterms:created>
  <dcterms:modified xsi:type="dcterms:W3CDTF">2019-05-20T20:33:41Z</dcterms:modified>
  <cp:category/>
  <cp:version/>
  <cp:contentType/>
  <cp:contentStatus/>
</cp:coreProperties>
</file>