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ni33\Desktop\Larissa SES\"/>
    </mc:Choice>
  </mc:AlternateContent>
  <bookViews>
    <workbookView xWindow="0" yWindow="0" windowWidth="20490" windowHeight="7755"/>
  </bookViews>
  <sheets>
    <sheet name="RESUMO PS E PAs" sheetId="5" r:id="rId1"/>
    <sheet name="Plan7" sheetId="7" r:id="rId2"/>
    <sheet name="Plan8" sheetId="8" r:id="rId3"/>
  </sheets>
  <definedNames>
    <definedName name="_xlnm._FilterDatabase" localSheetId="0" hidden="1">'RESUMO PS E PAs'!$A$8:$W$220</definedName>
  </definedNames>
  <calcPr calcId="152511"/>
</workbook>
</file>

<file path=xl/calcChain.xml><?xml version="1.0" encoding="utf-8"?>
<calcChain xmlns="http://schemas.openxmlformats.org/spreadsheetml/2006/main">
  <c r="AB219" i="5" l="1"/>
  <c r="AB204" i="5"/>
  <c r="AB189" i="5"/>
  <c r="AB176" i="5"/>
  <c r="AB166" i="5"/>
  <c r="AB154" i="5"/>
  <c r="AB143" i="5"/>
  <c r="AB132" i="5"/>
  <c r="AB121" i="5"/>
  <c r="AB110" i="5"/>
  <c r="AB105" i="5"/>
  <c r="AB86" i="5"/>
  <c r="AB79" i="5"/>
  <c r="AB69" i="5"/>
  <c r="AB60" i="5"/>
  <c r="AB46" i="5"/>
  <c r="AB41" i="5"/>
  <c r="AB220" i="5" l="1"/>
  <c r="X11" i="5" l="1"/>
  <c r="AA11" i="5" s="1"/>
  <c r="X12" i="5"/>
  <c r="AA12" i="5" s="1"/>
  <c r="X13" i="5"/>
  <c r="X14" i="5"/>
  <c r="AA14" i="5" s="1"/>
  <c r="X15" i="5"/>
  <c r="AA15" i="5" s="1"/>
  <c r="X16" i="5"/>
  <c r="AA16" i="5" s="1"/>
  <c r="X17" i="5"/>
  <c r="X18" i="5"/>
  <c r="AA18" i="5" s="1"/>
  <c r="X19" i="5"/>
  <c r="AA19" i="5" s="1"/>
  <c r="X20" i="5"/>
  <c r="AA20" i="5" s="1"/>
  <c r="X21" i="5"/>
  <c r="X22" i="5"/>
  <c r="Y22" i="5" s="1"/>
  <c r="X23" i="5"/>
  <c r="AA23" i="5" s="1"/>
  <c r="X24" i="5"/>
  <c r="AA24" i="5" s="1"/>
  <c r="X25" i="5"/>
  <c r="X26" i="5"/>
  <c r="AA26" i="5" s="1"/>
  <c r="X27" i="5"/>
  <c r="AA27" i="5" s="1"/>
  <c r="X28" i="5"/>
  <c r="AA28" i="5" s="1"/>
  <c r="X29" i="5"/>
  <c r="Y29" i="5" s="1"/>
  <c r="X30" i="5"/>
  <c r="Y30" i="5" s="1"/>
  <c r="X31" i="5"/>
  <c r="AA31" i="5" s="1"/>
  <c r="X32" i="5"/>
  <c r="AA32" i="5" s="1"/>
  <c r="X33" i="5"/>
  <c r="X34" i="5"/>
  <c r="X35" i="5"/>
  <c r="AA35" i="5" s="1"/>
  <c r="X36" i="5"/>
  <c r="AA36" i="5" s="1"/>
  <c r="X37" i="5"/>
  <c r="Y37" i="5" s="1"/>
  <c r="X38" i="5"/>
  <c r="AA38" i="5" s="1"/>
  <c r="X39" i="5"/>
  <c r="Y39" i="5" s="1"/>
  <c r="X40" i="5"/>
  <c r="AA40" i="5" s="1"/>
  <c r="X41" i="5"/>
  <c r="X42" i="5"/>
  <c r="X43" i="5"/>
  <c r="AA43" i="5" s="1"/>
  <c r="X44" i="5"/>
  <c r="AA44" i="5" s="1"/>
  <c r="X45" i="5"/>
  <c r="X46" i="5"/>
  <c r="Z46" i="5" s="1"/>
  <c r="X47" i="5"/>
  <c r="Z47" i="5" s="1"/>
  <c r="X48" i="5"/>
  <c r="AA48" i="5" s="1"/>
  <c r="X49" i="5"/>
  <c r="Y49" i="5" s="1"/>
  <c r="X50" i="5"/>
  <c r="AA50" i="5" s="1"/>
  <c r="X51" i="5"/>
  <c r="AA51" i="5" s="1"/>
  <c r="X52" i="5"/>
  <c r="AA52" i="5" s="1"/>
  <c r="X53" i="5"/>
  <c r="X54" i="5"/>
  <c r="Y54" i="5" s="1"/>
  <c r="X55" i="5"/>
  <c r="Y55" i="5" s="1"/>
  <c r="X56" i="5"/>
  <c r="AA56" i="5" s="1"/>
  <c r="X57" i="5"/>
  <c r="X58" i="5"/>
  <c r="X59" i="5"/>
  <c r="AA59" i="5" s="1"/>
  <c r="X60" i="5"/>
  <c r="AA60" i="5" s="1"/>
  <c r="X61" i="5"/>
  <c r="X62" i="5"/>
  <c r="Z62" i="5" s="1"/>
  <c r="X63" i="5"/>
  <c r="AA63" i="5" s="1"/>
  <c r="X64" i="5"/>
  <c r="AA64" i="5" s="1"/>
  <c r="X65" i="5"/>
  <c r="Z65" i="5" s="1"/>
  <c r="X66" i="5"/>
  <c r="X67" i="5"/>
  <c r="AA67" i="5" s="1"/>
  <c r="X68" i="5"/>
  <c r="AA68" i="5" s="1"/>
  <c r="X69" i="5"/>
  <c r="X70" i="5"/>
  <c r="Y70" i="5" s="1"/>
  <c r="X71" i="5"/>
  <c r="AA71" i="5" s="1"/>
  <c r="X72" i="5"/>
  <c r="AA72" i="5" s="1"/>
  <c r="X73" i="5"/>
  <c r="Z73" i="5" s="1"/>
  <c r="X74" i="5"/>
  <c r="AA74" i="5" s="1"/>
  <c r="X75" i="5"/>
  <c r="AA75" i="5" s="1"/>
  <c r="X76" i="5"/>
  <c r="AA76" i="5" s="1"/>
  <c r="X77" i="5"/>
  <c r="X78" i="5"/>
  <c r="AA78" i="5" s="1"/>
  <c r="X79" i="5"/>
  <c r="Y79" i="5" s="1"/>
  <c r="X80" i="5"/>
  <c r="AA80" i="5" s="1"/>
  <c r="X81" i="5"/>
  <c r="Z81" i="5" s="1"/>
  <c r="X82" i="5"/>
  <c r="AA82" i="5" s="1"/>
  <c r="X83" i="5"/>
  <c r="AA83" i="5" s="1"/>
  <c r="X84" i="5"/>
  <c r="AA84" i="5" s="1"/>
  <c r="X85" i="5"/>
  <c r="X86" i="5"/>
  <c r="AA86" i="5" s="1"/>
  <c r="X87" i="5"/>
  <c r="Z87" i="5" s="1"/>
  <c r="X88" i="5"/>
  <c r="AA88" i="5" s="1"/>
  <c r="X89" i="5"/>
  <c r="Z89" i="5" s="1"/>
  <c r="X90" i="5"/>
  <c r="X91" i="5"/>
  <c r="AA91" i="5" s="1"/>
  <c r="X92" i="5"/>
  <c r="AA92" i="5" s="1"/>
  <c r="X93" i="5"/>
  <c r="Y93" i="5" s="1"/>
  <c r="X94" i="5"/>
  <c r="AA94" i="5" s="1"/>
  <c r="X95" i="5"/>
  <c r="Y95" i="5" s="1"/>
  <c r="X96" i="5"/>
  <c r="AA96" i="5" s="1"/>
  <c r="X97" i="5"/>
  <c r="Z97" i="5" s="1"/>
  <c r="X98" i="5"/>
  <c r="X99" i="5"/>
  <c r="AA99" i="5" s="1"/>
  <c r="X100" i="5"/>
  <c r="AA100" i="5" s="1"/>
  <c r="X101" i="5"/>
  <c r="Y101" i="5" s="1"/>
  <c r="X102" i="5"/>
  <c r="Z102" i="5" s="1"/>
  <c r="X103" i="5"/>
  <c r="AA103" i="5" s="1"/>
  <c r="X104" i="5"/>
  <c r="AA104" i="5" s="1"/>
  <c r="X105" i="5"/>
  <c r="Z105" i="5" s="1"/>
  <c r="X106" i="5"/>
  <c r="AA106" i="5" s="1"/>
  <c r="X107" i="5"/>
  <c r="AA107" i="5" s="1"/>
  <c r="X108" i="5"/>
  <c r="AA108" i="5" s="1"/>
  <c r="X109" i="5"/>
  <c r="X110" i="5"/>
  <c r="AA110" i="5" s="1"/>
  <c r="X111" i="5"/>
  <c r="AA111" i="5" s="1"/>
  <c r="X112" i="5"/>
  <c r="AA112" i="5" s="1"/>
  <c r="X113" i="5"/>
  <c r="Z113" i="5" s="1"/>
  <c r="X114" i="5"/>
  <c r="AA114" i="5" s="1"/>
  <c r="X115" i="5"/>
  <c r="AA115" i="5" s="1"/>
  <c r="X116" i="5"/>
  <c r="AA116" i="5" s="1"/>
  <c r="X117" i="5"/>
  <c r="X118" i="5"/>
  <c r="Y118" i="5" s="1"/>
  <c r="X119" i="5"/>
  <c r="AA119" i="5" s="1"/>
  <c r="X120" i="5"/>
  <c r="AA120" i="5" s="1"/>
  <c r="X121" i="5"/>
  <c r="Z121" i="5" s="1"/>
  <c r="X122" i="5"/>
  <c r="X123" i="5"/>
  <c r="AA123" i="5" s="1"/>
  <c r="X124" i="5"/>
  <c r="AA124" i="5" s="1"/>
  <c r="X125" i="5"/>
  <c r="X126" i="5"/>
  <c r="Z126" i="5" s="1"/>
  <c r="X127" i="5"/>
  <c r="Y127" i="5" s="1"/>
  <c r="X128" i="5"/>
  <c r="AA128" i="5" s="1"/>
  <c r="X129" i="5"/>
  <c r="Z129" i="5" s="1"/>
  <c r="X130" i="5"/>
  <c r="X131" i="5"/>
  <c r="AA131" i="5" s="1"/>
  <c r="X132" i="5"/>
  <c r="AA132" i="5" s="1"/>
  <c r="X133" i="5"/>
  <c r="X134" i="5"/>
  <c r="Y134" i="5" s="1"/>
  <c r="X135" i="5"/>
  <c r="Y135" i="5" s="1"/>
  <c r="X136" i="5"/>
  <c r="AA136" i="5" s="1"/>
  <c r="X137" i="5"/>
  <c r="Z137" i="5" s="1"/>
  <c r="X138" i="5"/>
  <c r="AA138" i="5" s="1"/>
  <c r="X139" i="5"/>
  <c r="AA139" i="5" s="1"/>
  <c r="X140" i="5"/>
  <c r="AA140" i="5" s="1"/>
  <c r="X141" i="5"/>
  <c r="X142" i="5"/>
  <c r="AA142" i="5" s="1"/>
  <c r="X143" i="5"/>
  <c r="Z143" i="5" s="1"/>
  <c r="X144" i="5"/>
  <c r="AA144" i="5" s="1"/>
  <c r="X145" i="5"/>
  <c r="Z145" i="5" s="1"/>
  <c r="X146" i="5"/>
  <c r="AA146" i="5" s="1"/>
  <c r="X147" i="5"/>
  <c r="AA147" i="5" s="1"/>
  <c r="X148" i="5"/>
  <c r="AA148" i="5" s="1"/>
  <c r="X149" i="5"/>
  <c r="X150" i="5"/>
  <c r="AA150" i="5" s="1"/>
  <c r="X151" i="5"/>
  <c r="Z151" i="5" s="1"/>
  <c r="X152" i="5"/>
  <c r="AA152" i="5" s="1"/>
  <c r="X153" i="5"/>
  <c r="Z153" i="5" s="1"/>
  <c r="X154" i="5"/>
  <c r="X155" i="5"/>
  <c r="AA155" i="5" s="1"/>
  <c r="X156" i="5"/>
  <c r="AA156" i="5" s="1"/>
  <c r="X157" i="5"/>
  <c r="Y157" i="5" s="1"/>
  <c r="X158" i="5"/>
  <c r="AA158" i="5" s="1"/>
  <c r="X159" i="5"/>
  <c r="Y159" i="5" s="1"/>
  <c r="X160" i="5"/>
  <c r="AA160" i="5" s="1"/>
  <c r="X161" i="5"/>
  <c r="Z161" i="5" s="1"/>
  <c r="X162" i="5"/>
  <c r="X163" i="5"/>
  <c r="AA163" i="5" s="1"/>
  <c r="X164" i="5"/>
  <c r="AA164" i="5" s="1"/>
  <c r="X165" i="5"/>
  <c r="Y165" i="5" s="1"/>
  <c r="X166" i="5"/>
  <c r="Z166" i="5" s="1"/>
  <c r="X167" i="5"/>
  <c r="Y167" i="5" s="1"/>
  <c r="X168" i="5"/>
  <c r="AA168" i="5" s="1"/>
  <c r="X169" i="5"/>
  <c r="Z169" i="5" s="1"/>
  <c r="X170" i="5"/>
  <c r="AA170" i="5" s="1"/>
  <c r="X171" i="5"/>
  <c r="AA171" i="5" s="1"/>
  <c r="X172" i="5"/>
  <c r="AA172" i="5" s="1"/>
  <c r="X173" i="5"/>
  <c r="X174" i="5"/>
  <c r="AA174" i="5" s="1"/>
  <c r="X175" i="5"/>
  <c r="Z175" i="5" s="1"/>
  <c r="X176" i="5"/>
  <c r="AA176" i="5" s="1"/>
  <c r="X177" i="5"/>
  <c r="Z177" i="5" s="1"/>
  <c r="X178" i="5"/>
  <c r="AA178" i="5" s="1"/>
  <c r="X179" i="5"/>
  <c r="Y179" i="5" s="1"/>
  <c r="X180" i="5"/>
  <c r="AA180" i="5" s="1"/>
  <c r="X181" i="5"/>
  <c r="X182" i="5"/>
  <c r="Y182" i="5" s="1"/>
  <c r="X183" i="5"/>
  <c r="AA183" i="5" s="1"/>
  <c r="X184" i="5"/>
  <c r="AA184" i="5" s="1"/>
  <c r="X185" i="5"/>
  <c r="Z185" i="5" s="1"/>
  <c r="X186" i="5"/>
  <c r="X187" i="5"/>
  <c r="AA187" i="5" s="1"/>
  <c r="X188" i="5"/>
  <c r="AA188" i="5" s="1"/>
  <c r="X189" i="5"/>
  <c r="X190" i="5"/>
  <c r="Z190" i="5" s="1"/>
  <c r="X191" i="5"/>
  <c r="Z191" i="5" s="1"/>
  <c r="X192" i="5"/>
  <c r="AA192" i="5" s="1"/>
  <c r="X193" i="5"/>
  <c r="Z193" i="5" s="1"/>
  <c r="X194" i="5"/>
  <c r="AA194" i="5" s="1"/>
  <c r="X195" i="5"/>
  <c r="Y195" i="5" s="1"/>
  <c r="X196" i="5"/>
  <c r="AA196" i="5" s="1"/>
  <c r="X197" i="5"/>
  <c r="X198" i="5"/>
  <c r="Y198" i="5" s="1"/>
  <c r="X199" i="5"/>
  <c r="Z199" i="5" s="1"/>
  <c r="X200" i="5"/>
  <c r="AA200" i="5" s="1"/>
  <c r="X201" i="5"/>
  <c r="Z201" i="5" s="1"/>
  <c r="X202" i="5"/>
  <c r="AA202" i="5" s="1"/>
  <c r="X203" i="5"/>
  <c r="AA203" i="5" s="1"/>
  <c r="X204" i="5"/>
  <c r="AA204" i="5" s="1"/>
  <c r="X205" i="5"/>
  <c r="X206" i="5"/>
  <c r="Z206" i="5" s="1"/>
  <c r="X207" i="5"/>
  <c r="Y207" i="5" s="1"/>
  <c r="X208" i="5"/>
  <c r="AA208" i="5" s="1"/>
  <c r="X209" i="5"/>
  <c r="Z209" i="5" s="1"/>
  <c r="X210" i="5"/>
  <c r="X211" i="5"/>
  <c r="Z211" i="5" s="1"/>
  <c r="X212" i="5"/>
  <c r="AA212" i="5" s="1"/>
  <c r="X213" i="5"/>
  <c r="X214" i="5"/>
  <c r="Y214" i="5" s="1"/>
  <c r="X215" i="5"/>
  <c r="Z215" i="5" s="1"/>
  <c r="X216" i="5"/>
  <c r="AA216" i="5" s="1"/>
  <c r="X217" i="5"/>
  <c r="Z217" i="5" s="1"/>
  <c r="X218" i="5"/>
  <c r="AA218" i="5" s="1"/>
  <c r="X219" i="5"/>
  <c r="Z219" i="5" s="1"/>
  <c r="X220" i="5"/>
  <c r="AA220" i="5" s="1"/>
  <c r="X10" i="5"/>
  <c r="Y10" i="5" s="1"/>
  <c r="Z12" i="5" l="1"/>
  <c r="Z139" i="5"/>
  <c r="Z179" i="5"/>
  <c r="Z36" i="5"/>
  <c r="Y139" i="5"/>
  <c r="Z11" i="5"/>
  <c r="Z196" i="5"/>
  <c r="Z35" i="5"/>
  <c r="Y44" i="5"/>
  <c r="Z76" i="5"/>
  <c r="AA46" i="5"/>
  <c r="Y212" i="5"/>
  <c r="Y35" i="5"/>
  <c r="Z75" i="5"/>
  <c r="Y163" i="5"/>
  <c r="Y19" i="5"/>
  <c r="Z55" i="5"/>
  <c r="Y60" i="5"/>
  <c r="Z116" i="5"/>
  <c r="Y47" i="5"/>
  <c r="Z115" i="5"/>
  <c r="AA87" i="5"/>
  <c r="Y103" i="5"/>
  <c r="Y188" i="5"/>
  <c r="Y129" i="5"/>
  <c r="Z182" i="5"/>
  <c r="AA145" i="5"/>
  <c r="Y175" i="5"/>
  <c r="Y116" i="5"/>
  <c r="Y46" i="5"/>
  <c r="Z180" i="5"/>
  <c r="Z99" i="5"/>
  <c r="Z15" i="5"/>
  <c r="AA129" i="5"/>
  <c r="AA161" i="5"/>
  <c r="Y174" i="5"/>
  <c r="AA113" i="5"/>
  <c r="Y172" i="5"/>
  <c r="Y102" i="5"/>
  <c r="Z163" i="5"/>
  <c r="AA97" i="5"/>
  <c r="Y91" i="5"/>
  <c r="Y11" i="5"/>
  <c r="Z132" i="5"/>
  <c r="Z54" i="5"/>
  <c r="AA195" i="5"/>
  <c r="AA81" i="5"/>
  <c r="AA199" i="5"/>
  <c r="Y219" i="5"/>
  <c r="Y143" i="5"/>
  <c r="Y84" i="5"/>
  <c r="Z203" i="5"/>
  <c r="Z118" i="5"/>
  <c r="Z52" i="5"/>
  <c r="AA175" i="5"/>
  <c r="AA65" i="5"/>
  <c r="Y191" i="5"/>
  <c r="Y119" i="5"/>
  <c r="Z159" i="5"/>
  <c r="AA39" i="5"/>
  <c r="Y199" i="5"/>
  <c r="Y180" i="5"/>
  <c r="Y148" i="5"/>
  <c r="Y124" i="5"/>
  <c r="Y108" i="5"/>
  <c r="Y71" i="5"/>
  <c r="Y52" i="5"/>
  <c r="Y23" i="5"/>
  <c r="Z208" i="5"/>
  <c r="Z187" i="5"/>
  <c r="Z167" i="5"/>
  <c r="Z144" i="5"/>
  <c r="Z123" i="5"/>
  <c r="Z103" i="5"/>
  <c r="Z80" i="5"/>
  <c r="Z60" i="5"/>
  <c r="Z40" i="5"/>
  <c r="Z23" i="5"/>
  <c r="AA211" i="5"/>
  <c r="AA179" i="5"/>
  <c r="AA143" i="5"/>
  <c r="AA55" i="5"/>
  <c r="Y220" i="5"/>
  <c r="Y193" i="5"/>
  <c r="Y164" i="5"/>
  <c r="Y147" i="5"/>
  <c r="Y123" i="5"/>
  <c r="Y107" i="5"/>
  <c r="Y92" i="5"/>
  <c r="Y65" i="5"/>
  <c r="Y51" i="5"/>
  <c r="Y36" i="5"/>
  <c r="Y20" i="5"/>
  <c r="Z207" i="5"/>
  <c r="Z183" i="5"/>
  <c r="Z164" i="5"/>
  <c r="Z119" i="5"/>
  <c r="Z100" i="5"/>
  <c r="Z79" i="5"/>
  <c r="Z59" i="5"/>
  <c r="Z39" i="5"/>
  <c r="Z16" i="5"/>
  <c r="AA207" i="5"/>
  <c r="AA177" i="5"/>
  <c r="AA135" i="5"/>
  <c r="AA95" i="5"/>
  <c r="AA47" i="5"/>
  <c r="Y192" i="5"/>
  <c r="Y120" i="5"/>
  <c r="Y32" i="5"/>
  <c r="Z135" i="5"/>
  <c r="AA167" i="5"/>
  <c r="Y31" i="5"/>
  <c r="Z94" i="5"/>
  <c r="Z71" i="5"/>
  <c r="Z31" i="5"/>
  <c r="AA191" i="5"/>
  <c r="AA79" i="5"/>
  <c r="Y211" i="5"/>
  <c r="Y187" i="5"/>
  <c r="Y171" i="5"/>
  <c r="Y156" i="5"/>
  <c r="Y115" i="5"/>
  <c r="Y100" i="5"/>
  <c r="Y83" i="5"/>
  <c r="Y59" i="5"/>
  <c r="Y43" i="5"/>
  <c r="Z220" i="5"/>
  <c r="Z195" i="5"/>
  <c r="Z156" i="5"/>
  <c r="Z131" i="5"/>
  <c r="Z111" i="5"/>
  <c r="Z92" i="5"/>
  <c r="Z68" i="5"/>
  <c r="Z51" i="5"/>
  <c r="Z30" i="5"/>
  <c r="AA219" i="5"/>
  <c r="AA190" i="5"/>
  <c r="AA159" i="5"/>
  <c r="Y63" i="5"/>
  <c r="Y184" i="5"/>
  <c r="Y155" i="5"/>
  <c r="Y128" i="5"/>
  <c r="Y111" i="5"/>
  <c r="Y99" i="5"/>
  <c r="Y56" i="5"/>
  <c r="Y28" i="5"/>
  <c r="Z171" i="5"/>
  <c r="Z155" i="5"/>
  <c r="Z127" i="5"/>
  <c r="Z107" i="5"/>
  <c r="Z91" i="5"/>
  <c r="Z67" i="5"/>
  <c r="Z28" i="5"/>
  <c r="AA215" i="5"/>
  <c r="AA151" i="5"/>
  <c r="AA22" i="5"/>
  <c r="Y64" i="5"/>
  <c r="Y215" i="5"/>
  <c r="Y87" i="5"/>
  <c r="Y15" i="5"/>
  <c r="Z95" i="5"/>
  <c r="AA127" i="5"/>
  <c r="Z158" i="5"/>
  <c r="Y203" i="5"/>
  <c r="Y183" i="5"/>
  <c r="Y166" i="5"/>
  <c r="Y151" i="5"/>
  <c r="Y110" i="5"/>
  <c r="Y75" i="5"/>
  <c r="Y38" i="5"/>
  <c r="Y27" i="5"/>
  <c r="Z188" i="5"/>
  <c r="Z168" i="5"/>
  <c r="Z124" i="5"/>
  <c r="Z104" i="5"/>
  <c r="Z63" i="5"/>
  <c r="Z43" i="5"/>
  <c r="Z27" i="5"/>
  <c r="AA214" i="5"/>
  <c r="Z210" i="5"/>
  <c r="Y210" i="5"/>
  <c r="Z186" i="5"/>
  <c r="Y186" i="5"/>
  <c r="Z162" i="5"/>
  <c r="Y162" i="5"/>
  <c r="Z130" i="5"/>
  <c r="Y130" i="5"/>
  <c r="Z98" i="5"/>
  <c r="Y98" i="5"/>
  <c r="Z66" i="5"/>
  <c r="Y66" i="5"/>
  <c r="Z42" i="5"/>
  <c r="Y42" i="5"/>
  <c r="Z57" i="5"/>
  <c r="AA57" i="5"/>
  <c r="Z41" i="5"/>
  <c r="AA41" i="5"/>
  <c r="Z17" i="5"/>
  <c r="AA17" i="5"/>
  <c r="Y73" i="5"/>
  <c r="AA10" i="5"/>
  <c r="Z10" i="5"/>
  <c r="AA213" i="5"/>
  <c r="Z213" i="5"/>
  <c r="AA205" i="5"/>
  <c r="Z205" i="5"/>
  <c r="AA197" i="5"/>
  <c r="Z197" i="5"/>
  <c r="AA189" i="5"/>
  <c r="Z189" i="5"/>
  <c r="AA181" i="5"/>
  <c r="Z181" i="5"/>
  <c r="AA173" i="5"/>
  <c r="Z173" i="5"/>
  <c r="AA165" i="5"/>
  <c r="Z165" i="5"/>
  <c r="AA157" i="5"/>
  <c r="Z157" i="5"/>
  <c r="AA149" i="5"/>
  <c r="Z149" i="5"/>
  <c r="AA141" i="5"/>
  <c r="Z141" i="5"/>
  <c r="AA133" i="5"/>
  <c r="Z133" i="5"/>
  <c r="AA125" i="5"/>
  <c r="Z125" i="5"/>
  <c r="AA117" i="5"/>
  <c r="Z117" i="5"/>
  <c r="AA109" i="5"/>
  <c r="Z109" i="5"/>
  <c r="AA101" i="5"/>
  <c r="Z101" i="5"/>
  <c r="AA93" i="5"/>
  <c r="Z93" i="5"/>
  <c r="AA85" i="5"/>
  <c r="Z85" i="5"/>
  <c r="AA77" i="5"/>
  <c r="Z77" i="5"/>
  <c r="AA69" i="5"/>
  <c r="Z69" i="5"/>
  <c r="AA61" i="5"/>
  <c r="Z61" i="5"/>
  <c r="AA53" i="5"/>
  <c r="Z53" i="5"/>
  <c r="AA45" i="5"/>
  <c r="Z45" i="5"/>
  <c r="AA37" i="5"/>
  <c r="Z37" i="5"/>
  <c r="AA29" i="5"/>
  <c r="Z29" i="5"/>
  <c r="AA21" i="5"/>
  <c r="Z21" i="5"/>
  <c r="AA13" i="5"/>
  <c r="Z13" i="5"/>
  <c r="Y206" i="5"/>
  <c r="Y197" i="5"/>
  <c r="Y169" i="5"/>
  <c r="Y160" i="5"/>
  <c r="Y142" i="5"/>
  <c r="Y133" i="5"/>
  <c r="Y105" i="5"/>
  <c r="Y96" i="5"/>
  <c r="Y78" i="5"/>
  <c r="Y69" i="5"/>
  <c r="Y41" i="5"/>
  <c r="Y14" i="5"/>
  <c r="Z214" i="5"/>
  <c r="Z200" i="5"/>
  <c r="Z150" i="5"/>
  <c r="Z136" i="5"/>
  <c r="Z86" i="5"/>
  <c r="Z72" i="5"/>
  <c r="Z22" i="5"/>
  <c r="AA182" i="5"/>
  <c r="AA54" i="5"/>
  <c r="Y205" i="5"/>
  <c r="Y196" i="5"/>
  <c r="Y177" i="5"/>
  <c r="Y168" i="5"/>
  <c r="Y150" i="5"/>
  <c r="Y141" i="5"/>
  <c r="Y132" i="5"/>
  <c r="Y113" i="5"/>
  <c r="Y104" i="5"/>
  <c r="Y86" i="5"/>
  <c r="Y77" i="5"/>
  <c r="Y68" i="5"/>
  <c r="Y40" i="5"/>
  <c r="Y13" i="5"/>
  <c r="Z212" i="5"/>
  <c r="Z174" i="5"/>
  <c r="Z160" i="5"/>
  <c r="Z148" i="5"/>
  <c r="Z110" i="5"/>
  <c r="Z96" i="5"/>
  <c r="Z84" i="5"/>
  <c r="Z32" i="5"/>
  <c r="Z20" i="5"/>
  <c r="AA206" i="5"/>
  <c r="AA193" i="5"/>
  <c r="AA166" i="5"/>
  <c r="AA134" i="5"/>
  <c r="AA118" i="5"/>
  <c r="AA102" i="5"/>
  <c r="AA70" i="5"/>
  <c r="AA30" i="5"/>
  <c r="Y213" i="5"/>
  <c r="Y204" i="5"/>
  <c r="Y185" i="5"/>
  <c r="Y176" i="5"/>
  <c r="Y158" i="5"/>
  <c r="Y149" i="5"/>
  <c r="Y140" i="5"/>
  <c r="Y131" i="5"/>
  <c r="Y121" i="5"/>
  <c r="Y112" i="5"/>
  <c r="Y94" i="5"/>
  <c r="Y85" i="5"/>
  <c r="Y76" i="5"/>
  <c r="Y67" i="5"/>
  <c r="Y57" i="5"/>
  <c r="Y48" i="5"/>
  <c r="Y21" i="5"/>
  <c r="Y12" i="5"/>
  <c r="Z198" i="5"/>
  <c r="Z184" i="5"/>
  <c r="Z172" i="5"/>
  <c r="Z147" i="5"/>
  <c r="Z134" i="5"/>
  <c r="Z120" i="5"/>
  <c r="Z108" i="5"/>
  <c r="Z83" i="5"/>
  <c r="Z70" i="5"/>
  <c r="Z56" i="5"/>
  <c r="Z44" i="5"/>
  <c r="Z19" i="5"/>
  <c r="AA217" i="5"/>
  <c r="AA162" i="5"/>
  <c r="AA130" i="5"/>
  <c r="AA98" i="5"/>
  <c r="AA66" i="5"/>
  <c r="Z194" i="5"/>
  <c r="Y194" i="5"/>
  <c r="Z154" i="5"/>
  <c r="Y154" i="5"/>
  <c r="Z122" i="5"/>
  <c r="Y122" i="5"/>
  <c r="Z90" i="5"/>
  <c r="Y90" i="5"/>
  <c r="Z50" i="5"/>
  <c r="Y50" i="5"/>
  <c r="Z49" i="5"/>
  <c r="AA49" i="5"/>
  <c r="Y137" i="5"/>
  <c r="Y209" i="5"/>
  <c r="Y145" i="5"/>
  <c r="Y136" i="5"/>
  <c r="Y109" i="5"/>
  <c r="Y81" i="5"/>
  <c r="Y72" i="5"/>
  <c r="Y45" i="5"/>
  <c r="Y17" i="5"/>
  <c r="Z192" i="5"/>
  <c r="Z142" i="5"/>
  <c r="Z128" i="5"/>
  <c r="Z78" i="5"/>
  <c r="Z64" i="5"/>
  <c r="Z14" i="5"/>
  <c r="AA186" i="5"/>
  <c r="AA126" i="5"/>
  <c r="AA62" i="5"/>
  <c r="Z218" i="5"/>
  <c r="Y218" i="5"/>
  <c r="Z178" i="5"/>
  <c r="Y178" i="5"/>
  <c r="Z146" i="5"/>
  <c r="Y146" i="5"/>
  <c r="Z114" i="5"/>
  <c r="Y114" i="5"/>
  <c r="Z82" i="5"/>
  <c r="Y82" i="5"/>
  <c r="Z58" i="5"/>
  <c r="Y58" i="5"/>
  <c r="Z26" i="5"/>
  <c r="Y26" i="5"/>
  <c r="Z18" i="5"/>
  <c r="Y18" i="5"/>
  <c r="Z25" i="5"/>
  <c r="AA25" i="5"/>
  <c r="AA201" i="5"/>
  <c r="AA42" i="5"/>
  <c r="Y200" i="5"/>
  <c r="Y173" i="5"/>
  <c r="Y217" i="5"/>
  <c r="Y208" i="5"/>
  <c r="Y190" i="5"/>
  <c r="Y181" i="5"/>
  <c r="Y153" i="5"/>
  <c r="Y144" i="5"/>
  <c r="Y126" i="5"/>
  <c r="Y117" i="5"/>
  <c r="Y89" i="5"/>
  <c r="Y80" i="5"/>
  <c r="Y62" i="5"/>
  <c r="Y53" i="5"/>
  <c r="Y25" i="5"/>
  <c r="Y16" i="5"/>
  <c r="Z216" i="5"/>
  <c r="Z204" i="5"/>
  <c r="Z152" i="5"/>
  <c r="Z140" i="5"/>
  <c r="Z88" i="5"/>
  <c r="Z38" i="5"/>
  <c r="Z24" i="5"/>
  <c r="AA210" i="5"/>
  <c r="AA198" i="5"/>
  <c r="AA185" i="5"/>
  <c r="AA154" i="5"/>
  <c r="AA122" i="5"/>
  <c r="AA90" i="5"/>
  <c r="AA58" i="5"/>
  <c r="Z202" i="5"/>
  <c r="Y202" i="5"/>
  <c r="Z170" i="5"/>
  <c r="Y170" i="5"/>
  <c r="Z138" i="5"/>
  <c r="Y138" i="5"/>
  <c r="Z106" i="5"/>
  <c r="Y106" i="5"/>
  <c r="Z74" i="5"/>
  <c r="Y74" i="5"/>
  <c r="Z34" i="5"/>
  <c r="Y34" i="5"/>
  <c r="Z33" i="5"/>
  <c r="AA33" i="5"/>
  <c r="Y201" i="5"/>
  <c r="Y216" i="5"/>
  <c r="Y189" i="5"/>
  <c r="Y161" i="5"/>
  <c r="Y152" i="5"/>
  <c r="Y125" i="5"/>
  <c r="Y97" i="5"/>
  <c r="Y88" i="5"/>
  <c r="Y61" i="5"/>
  <c r="Y33" i="5"/>
  <c r="Y24" i="5"/>
  <c r="Z176" i="5"/>
  <c r="Z112" i="5"/>
  <c r="Z48" i="5"/>
  <c r="AA209" i="5"/>
  <c r="AA169" i="5"/>
  <c r="AA153" i="5"/>
  <c r="AA137" i="5"/>
  <c r="AA121" i="5"/>
  <c r="AA105" i="5"/>
  <c r="AA89" i="5"/>
  <c r="AA73" i="5"/>
  <c r="AA34" i="5"/>
</calcChain>
</file>

<file path=xl/sharedStrings.xml><?xml version="1.0" encoding="utf-8"?>
<sst xmlns="http://schemas.openxmlformats.org/spreadsheetml/2006/main" count="464" uniqueCount="437">
  <si>
    <t>Total</t>
  </si>
  <si>
    <t>MUNICIPIO</t>
  </si>
  <si>
    <t xml:space="preserve">    0301060029 ATENDIMENTO DE URGENCIA C/ OBSERVACAO ATE 24 HORAS EM ATENCAO ESPECIALIZADA</t>
  </si>
  <si>
    <t xml:space="preserve">    0301060061 ATENDIMENTO DE URGENCIA EM ATENCAO ESPECIALIZADA</t>
  </si>
  <si>
    <t xml:space="preserve">    0301060088 DIAGNOSTICO E/OU ATENDIMENTO DE URGENCIA EM CLINICA MEDICA</t>
  </si>
  <si>
    <t xml:space="preserve">    0301060096 ATENDIMENTO MEDICO EM UNIDADE DE PRONTO ATENDIMENTO</t>
  </si>
  <si>
    <t>DRS_NOME</t>
  </si>
  <si>
    <t xml:space="preserve">3501 Grande Sao Paulo                              </t>
  </si>
  <si>
    <t>353440</t>
  </si>
  <si>
    <t>OSASCO</t>
  </si>
  <si>
    <t>PRONTO SOCORRO GERAL</t>
  </si>
  <si>
    <t>354780</t>
  </si>
  <si>
    <t>SANTO ANDRE</t>
  </si>
  <si>
    <t>PRONTO ATENDIMENTO</t>
  </si>
  <si>
    <t>3517 Taubate</t>
  </si>
  <si>
    <t>354990</t>
  </si>
  <si>
    <t>SAO JOSE DOS CAMPOS</t>
  </si>
  <si>
    <t>PRONTO SOCORRO ESPECIALIZADO</t>
  </si>
  <si>
    <t>351630</t>
  </si>
  <si>
    <t>FRANCISCO MORATO</t>
  </si>
  <si>
    <t>3516 Sorocaba</t>
  </si>
  <si>
    <t>355700</t>
  </si>
  <si>
    <t>VOTORANTIM</t>
  </si>
  <si>
    <t>351050</t>
  </si>
  <si>
    <t>CARAGUATATUBA</t>
  </si>
  <si>
    <t>352250</t>
  </si>
  <si>
    <t>ITAPEVI</t>
  </si>
  <si>
    <t xml:space="preserve">3502 Aracatuba                                     </t>
  </si>
  <si>
    <t>350210</t>
  </si>
  <si>
    <t>ANDRADINA</t>
  </si>
  <si>
    <t>351640</t>
  </si>
  <si>
    <t>FRANCO DA ROCHA</t>
  </si>
  <si>
    <t>351830</t>
  </si>
  <si>
    <t>GUARAREMA</t>
  </si>
  <si>
    <t xml:space="preserve">3514 Sao Joao da Boa Vista                       </t>
  </si>
  <si>
    <t>3507 Campinas</t>
  </si>
  <si>
    <t>352470</t>
  </si>
  <si>
    <t>JAGUARIUNA</t>
  </si>
  <si>
    <t>352440</t>
  </si>
  <si>
    <t>JACAREI</t>
  </si>
  <si>
    <t>352850</t>
  </si>
  <si>
    <t>MAIRIPORA</t>
  </si>
  <si>
    <t>350920</t>
  </si>
  <si>
    <t>CAJAMAR</t>
  </si>
  <si>
    <t>3510 Piracicaba</t>
  </si>
  <si>
    <t>353870</t>
  </si>
  <si>
    <t>PIRACICABA</t>
  </si>
  <si>
    <t>355220</t>
  </si>
  <si>
    <t>SOROCABA</t>
  </si>
  <si>
    <t xml:space="preserve">3513 Ribeirao Preto                                </t>
  </si>
  <si>
    <t>350940</t>
  </si>
  <si>
    <t>CAJURU</t>
  </si>
  <si>
    <t>350950</t>
  </si>
  <si>
    <t>CAMPINAS</t>
  </si>
  <si>
    <t>352340</t>
  </si>
  <si>
    <t>ITATIBA</t>
  </si>
  <si>
    <t>3505 Barretos</t>
  </si>
  <si>
    <t>350570</t>
  </si>
  <si>
    <t>BARUERI</t>
  </si>
  <si>
    <t>3504 Baixada Santista</t>
  </si>
  <si>
    <t>353110</t>
  </si>
  <si>
    <t>MONGAGUA</t>
  </si>
  <si>
    <t>352430</t>
  </si>
  <si>
    <t>JABOTICABAL</t>
  </si>
  <si>
    <t>353080</t>
  </si>
  <si>
    <t>MOJI MIRIM</t>
  </si>
  <si>
    <t>354870</t>
  </si>
  <si>
    <t>SAO BERNARDO DO CAMPO</t>
  </si>
  <si>
    <t xml:space="preserve">3509 Marilia                                     </t>
  </si>
  <si>
    <t>352900</t>
  </si>
  <si>
    <t>MARILIA</t>
  </si>
  <si>
    <t>354340</t>
  </si>
  <si>
    <t>RIBEIRAO PRETO</t>
  </si>
  <si>
    <t>354850</t>
  </si>
  <si>
    <t>SANTOS</t>
  </si>
  <si>
    <t>3506 Bauru</t>
  </si>
  <si>
    <t>350450</t>
  </si>
  <si>
    <t>AVARE</t>
  </si>
  <si>
    <t xml:space="preserve">3515 Sao Jose do Rio Preto           </t>
  </si>
  <si>
    <t>351110</t>
  </si>
  <si>
    <t>CATANDUVA</t>
  </si>
  <si>
    <t>352050</t>
  </si>
  <si>
    <t>INDAIATUBA</t>
  </si>
  <si>
    <t>352240</t>
  </si>
  <si>
    <t>ITAPEVA</t>
  </si>
  <si>
    <t>355240</t>
  </si>
  <si>
    <t>SUMARE</t>
  </si>
  <si>
    <t>3511 Presidente Prudente</t>
  </si>
  <si>
    <t>355430</t>
  </si>
  <si>
    <t>TEODORO SAMPAIO</t>
  </si>
  <si>
    <t>350780</t>
  </si>
  <si>
    <t>BRODOWSKI</t>
  </si>
  <si>
    <t>350280</t>
  </si>
  <si>
    <t>ARACATUBA</t>
  </si>
  <si>
    <t>355395</t>
  </si>
  <si>
    <t>TARUMA</t>
  </si>
  <si>
    <t>352670</t>
  </si>
  <si>
    <t>LEME</t>
  </si>
  <si>
    <t>350840</t>
  </si>
  <si>
    <t>CABREUVA</t>
  </si>
  <si>
    <t>354390</t>
  </si>
  <si>
    <t>RIO CLARO</t>
  </si>
  <si>
    <t>355500</t>
  </si>
  <si>
    <t>TUPA</t>
  </si>
  <si>
    <t>351670</t>
  </si>
  <si>
    <t>GARCA</t>
  </si>
  <si>
    <t>3503 Araraquara</t>
  </si>
  <si>
    <t>354890</t>
  </si>
  <si>
    <t>SAO CARLOS</t>
  </si>
  <si>
    <t>350590</t>
  </si>
  <si>
    <t>BATATAIS</t>
  </si>
  <si>
    <t>353810</t>
  </si>
  <si>
    <t>PINDORAMA</t>
  </si>
  <si>
    <t>355250</t>
  </si>
  <si>
    <t>SUZANO</t>
  </si>
  <si>
    <t>352840</t>
  </si>
  <si>
    <t>MAIRINQUE</t>
  </si>
  <si>
    <t>354910</t>
  </si>
  <si>
    <t>SAO JOAO DA BOA VISTA</t>
  </si>
  <si>
    <t>350115</t>
  </si>
  <si>
    <t>ALUMINIO</t>
  </si>
  <si>
    <t>351750</t>
  </si>
  <si>
    <t>GUAPIACU</t>
  </si>
  <si>
    <t>350380</t>
  </si>
  <si>
    <t>ARTUR NOGUEIRA</t>
  </si>
  <si>
    <t>354690</t>
  </si>
  <si>
    <t>SANTA LUCIA</t>
  </si>
  <si>
    <t>353300</t>
  </si>
  <si>
    <t>NOVA GRANADA</t>
  </si>
  <si>
    <t>350400</t>
  </si>
  <si>
    <t>ASSIS</t>
  </si>
  <si>
    <t>350060</t>
  </si>
  <si>
    <t>AGUAS DE SAO PEDRO</t>
  </si>
  <si>
    <t>352100</t>
  </si>
  <si>
    <t>IPERO</t>
  </si>
  <si>
    <t>355170</t>
  </si>
  <si>
    <t>SERTAOZINHO</t>
  </si>
  <si>
    <t>351880</t>
  </si>
  <si>
    <t>GUARULHOS</t>
  </si>
  <si>
    <t>355410</t>
  </si>
  <si>
    <t>TAUBATE</t>
  </si>
  <si>
    <t>3512 Registro</t>
  </si>
  <si>
    <t>352042</t>
  </si>
  <si>
    <t>ILHA COMPRIDA</t>
  </si>
  <si>
    <t>352120</t>
  </si>
  <si>
    <t>IPORANGA</t>
  </si>
  <si>
    <t>355670</t>
  </si>
  <si>
    <t>VINHEDO</t>
  </si>
  <si>
    <t>3508 Franca</t>
  </si>
  <si>
    <t>351620</t>
  </si>
  <si>
    <t>FRANCA</t>
  </si>
  <si>
    <t>352970</t>
  </si>
  <si>
    <t>MIGUELOPOLIS</t>
  </si>
  <si>
    <t>353470</t>
  </si>
  <si>
    <t>OURINHOS</t>
  </si>
  <si>
    <t>351060</t>
  </si>
  <si>
    <t>CARAPICUIBA</t>
  </si>
  <si>
    <t>352590</t>
  </si>
  <si>
    <t>JUNDIAI</t>
  </si>
  <si>
    <t>355730</t>
  </si>
  <si>
    <t>ESTIVA GERBI</t>
  </si>
  <si>
    <t>350330</t>
  </si>
  <si>
    <t>ARARAS</t>
  </si>
  <si>
    <t>355100</t>
  </si>
  <si>
    <t>SAO VICENTE</t>
  </si>
  <si>
    <t>355680</t>
  </si>
  <si>
    <t>VIRADOURO</t>
  </si>
  <si>
    <t>355280</t>
  </si>
  <si>
    <t>TABOAO DA SERRA</t>
  </si>
  <si>
    <t>353150</t>
  </si>
  <si>
    <t>MONTE AZUL PAULISTA</t>
  </si>
  <si>
    <t>353030</t>
  </si>
  <si>
    <t>MIRASSOL</t>
  </si>
  <si>
    <t>353900</t>
  </si>
  <si>
    <t>PIRANGI</t>
  </si>
  <si>
    <t>353540</t>
  </si>
  <si>
    <t>PANORAMA</t>
  </si>
  <si>
    <t>355150</t>
  </si>
  <si>
    <t>SERRANA</t>
  </si>
  <si>
    <t>355330</t>
  </si>
  <si>
    <t>TAMBAU</t>
  </si>
  <si>
    <t>355440</t>
  </si>
  <si>
    <t>TERRA ROXA</t>
  </si>
  <si>
    <t>351870</t>
  </si>
  <si>
    <t>GUARUJA</t>
  </si>
  <si>
    <t>354370</t>
  </si>
  <si>
    <t>RINCAO</t>
  </si>
  <si>
    <t>355270</t>
  </si>
  <si>
    <t>TABATINGA</t>
  </si>
  <si>
    <t>352690</t>
  </si>
  <si>
    <t>LIMEIRA</t>
  </si>
  <si>
    <t>351350</t>
  </si>
  <si>
    <t>CUBATAO</t>
  </si>
  <si>
    <t>355710</t>
  </si>
  <si>
    <t>VOTUPORANGA</t>
  </si>
  <si>
    <t>352940</t>
  </si>
  <si>
    <t>MAUA</t>
  </si>
  <si>
    <t>354880</t>
  </si>
  <si>
    <t>SAO CAETANO DO SUL</t>
  </si>
  <si>
    <t>350290</t>
  </si>
  <si>
    <t>ARACOIABA DA SERRA</t>
  </si>
  <si>
    <t>353020</t>
  </si>
  <si>
    <t>MIRANTE DO PARANAPANEMA</t>
  </si>
  <si>
    <t>350320</t>
  </si>
  <si>
    <t>ARARAQUARA</t>
  </si>
  <si>
    <t>352390</t>
  </si>
  <si>
    <t>ITU</t>
  </si>
  <si>
    <t>354580</t>
  </si>
  <si>
    <t>SANTA BARBARA D'OESTE</t>
  </si>
  <si>
    <t>355400</t>
  </si>
  <si>
    <t>TATUI</t>
  </si>
  <si>
    <t>355480</t>
  </si>
  <si>
    <t>TREMEMBE</t>
  </si>
  <si>
    <t>350030</t>
  </si>
  <si>
    <t>AGUAI</t>
  </si>
  <si>
    <t>354820</t>
  </si>
  <si>
    <t>SANTO ANTONIO DO PINHAL</t>
  </si>
  <si>
    <t>351740</t>
  </si>
  <si>
    <t>GUAIRA</t>
  </si>
  <si>
    <t>351030</t>
  </si>
  <si>
    <t>CAPELA DO ALTO</t>
  </si>
  <si>
    <t>351440</t>
  </si>
  <si>
    <t>DRACENA</t>
  </si>
  <si>
    <t>354290</t>
  </si>
  <si>
    <t>RIBEIRAO BONITO</t>
  </si>
  <si>
    <t>352220</t>
  </si>
  <si>
    <t>ITAPECERICA DA SERRA</t>
  </si>
  <si>
    <t>354730</t>
  </si>
  <si>
    <t>SANTANA DE PARNAIBA</t>
  </si>
  <si>
    <t>352990</t>
  </si>
  <si>
    <t>MIRACATU</t>
  </si>
  <si>
    <t>351790</t>
  </si>
  <si>
    <t>GUARACI</t>
  </si>
  <si>
    <t>350600</t>
  </si>
  <si>
    <t>BAURU</t>
  </si>
  <si>
    <t>353730</t>
  </si>
  <si>
    <t>PENAPOLIS</t>
  </si>
  <si>
    <t>354970</t>
  </si>
  <si>
    <t>SAO JOSE DO RIO PARDO</t>
  </si>
  <si>
    <t>354490</t>
  </si>
  <si>
    <t>SALES OLIVEIRA</t>
  </si>
  <si>
    <t>351500</t>
  </si>
  <si>
    <t>EMBU DAS ARTES</t>
  </si>
  <si>
    <t>354980</t>
  </si>
  <si>
    <t>SAO JOSE DO RIO PRETO</t>
  </si>
  <si>
    <t>352680</t>
  </si>
  <si>
    <t>LENCOIS PAULISTA</t>
  </si>
  <si>
    <t>352460</t>
  </si>
  <si>
    <t>JACUPIRANGA</t>
  </si>
  <si>
    <t>352310</t>
  </si>
  <si>
    <t>ITAQUAQUECETUBA</t>
  </si>
  <si>
    <t>350925</t>
  </si>
  <si>
    <t>CAJATI</t>
  </si>
  <si>
    <t>354260</t>
  </si>
  <si>
    <t>REGISTRO</t>
  </si>
  <si>
    <t>352480</t>
  </si>
  <si>
    <t>JALES</t>
  </si>
  <si>
    <t>351380</t>
  </si>
  <si>
    <t>DIADEMA</t>
  </si>
  <si>
    <t>354940</t>
  </si>
  <si>
    <t>SAO JOAQUIM DA BARRA</t>
  </si>
  <si>
    <t>353060</t>
  </si>
  <si>
    <t>MOGI DAS CRUZES</t>
  </si>
  <si>
    <t>354140</t>
  </si>
  <si>
    <t>PRESIDENTE PRUDENTE</t>
  </si>
  <si>
    <t>354330</t>
  </si>
  <si>
    <t>RIBEIRAO PIRES</t>
  </si>
  <si>
    <t>351370</t>
  </si>
  <si>
    <t>DESCALVADO</t>
  </si>
  <si>
    <t>353720</t>
  </si>
  <si>
    <t>PEDRO DE TOLEDO</t>
  </si>
  <si>
    <t>350610</t>
  </si>
  <si>
    <t>BEBEDOURO</t>
  </si>
  <si>
    <t>351470</t>
  </si>
  <si>
    <t>ECHAPORA</t>
  </si>
  <si>
    <t>354680</t>
  </si>
  <si>
    <t>SANTA ISABEL</t>
  </si>
  <si>
    <t>354640</t>
  </si>
  <si>
    <t>SANTA CRUZ DO RIO PARDO</t>
  </si>
  <si>
    <t>355040</t>
  </si>
  <si>
    <t>SAO PEDRO</t>
  </si>
  <si>
    <t>351907</t>
  </si>
  <si>
    <t>HORTOLANDIA</t>
  </si>
  <si>
    <t>352210</t>
  </si>
  <si>
    <t>ITANHAEM</t>
  </si>
  <si>
    <t>353950</t>
  </si>
  <si>
    <t>PITANGUEIRAS</t>
  </si>
  <si>
    <t>350550</t>
  </si>
  <si>
    <t>BARRETOS</t>
  </si>
  <si>
    <t>355660</t>
  </si>
  <si>
    <t>VERA CRUZ</t>
  </si>
  <si>
    <t>351480</t>
  </si>
  <si>
    <t>ELDORADO</t>
  </si>
  <si>
    <t>352610</t>
  </si>
  <si>
    <t>JUQUIA</t>
  </si>
  <si>
    <t>351515</t>
  </si>
  <si>
    <t>ENGENHEIRO COELHO</t>
  </si>
  <si>
    <t>351550</t>
  </si>
  <si>
    <t>FERNANDOPOLIS</t>
  </si>
  <si>
    <t>354660</t>
  </si>
  <si>
    <t>SANTA FE DO SUL</t>
  </si>
  <si>
    <t>351200</t>
  </si>
  <si>
    <t>COLINA</t>
  </si>
  <si>
    <t>353070</t>
  </si>
  <si>
    <t>MOGI GUACU</t>
  </si>
  <si>
    <t>355620</t>
  </si>
  <si>
    <t>VALINHOS</t>
  </si>
  <si>
    <t>350760</t>
  </si>
  <si>
    <t>BRAGANCA PAULISTA</t>
  </si>
  <si>
    <t>353050</t>
  </si>
  <si>
    <t>MOCOCA</t>
  </si>
  <si>
    <t>354100</t>
  </si>
  <si>
    <t>PRAIA GRANDE</t>
  </si>
  <si>
    <t>351730</t>
  </si>
  <si>
    <t>GUAIMBE</t>
  </si>
  <si>
    <t>351300</t>
  </si>
  <si>
    <t>COTIA</t>
  </si>
  <si>
    <t>354995</t>
  </si>
  <si>
    <t>SAO LOURENCO DA SERRA</t>
  </si>
  <si>
    <t>353910</t>
  </si>
  <si>
    <t>PIRAPORA DO BOM JESUS</t>
  </si>
  <si>
    <t>353290</t>
  </si>
  <si>
    <t>NOVA EUROPA</t>
  </si>
  <si>
    <t>353930</t>
  </si>
  <si>
    <t>PIRASSUNUNGA</t>
  </si>
  <si>
    <t>354425</t>
  </si>
  <si>
    <t>ROSANA</t>
  </si>
  <si>
    <t>353390</t>
  </si>
  <si>
    <t>OLIMPIA</t>
  </si>
  <si>
    <t>353800</t>
  </si>
  <si>
    <t>PINDAMONHANGABA</t>
  </si>
  <si>
    <t>355070</t>
  </si>
  <si>
    <t>SAO SEBASTIAO</t>
  </si>
  <si>
    <t>350070</t>
  </si>
  <si>
    <t>AGUDOS</t>
  </si>
  <si>
    <t>351240</t>
  </si>
  <si>
    <t>CORDEIROPOLIS</t>
  </si>
  <si>
    <t>352530</t>
  </si>
  <si>
    <t>JAU</t>
  </si>
  <si>
    <t>354860</t>
  </si>
  <si>
    <t>SAO BENTO DO SAPUCAI</t>
  </si>
  <si>
    <t>351840</t>
  </si>
  <si>
    <t>GUARATINGUETA</t>
  </si>
  <si>
    <t>350740</t>
  </si>
  <si>
    <t>BORBOREMA</t>
  </si>
  <si>
    <t>351080</t>
  </si>
  <si>
    <t>CASA BRANCA</t>
  </si>
  <si>
    <t>351430</t>
  </si>
  <si>
    <t>DOURADO</t>
  </si>
  <si>
    <t>352600</t>
  </si>
  <si>
    <t>JUNQUEIROPOLIS</t>
  </si>
  <si>
    <t>353130</t>
  </si>
  <si>
    <t>MONTE ALTO</t>
  </si>
  <si>
    <t>353560</t>
  </si>
  <si>
    <t>PARAIBUNA</t>
  </si>
  <si>
    <t>353920</t>
  </si>
  <si>
    <t>PIRAPOZINHO</t>
  </si>
  <si>
    <t>354170</t>
  </si>
  <si>
    <t>QUATA</t>
  </si>
  <si>
    <t>354760</t>
  </si>
  <si>
    <t>SANTA ROSA DE VITERBO</t>
  </si>
  <si>
    <t>354800</t>
  </si>
  <si>
    <t>SANTO ANTONIO DE POSSE</t>
  </si>
  <si>
    <t>355510</t>
  </si>
  <si>
    <t>TUPI PAULISTA</t>
  </si>
  <si>
    <t>355650</t>
  </si>
  <si>
    <t>VARZEA PAULISTA</t>
  </si>
  <si>
    <t>353760</t>
  </si>
  <si>
    <t>PERUIBE</t>
  </si>
  <si>
    <t>350410</t>
  </si>
  <si>
    <t>ATIBAIA</t>
  </si>
  <si>
    <t>351960</t>
  </si>
  <si>
    <t>IBITINGA</t>
  </si>
  <si>
    <t>351310</t>
  </si>
  <si>
    <t>CRAVINHOS</t>
  </si>
  <si>
    <t>351685</t>
  </si>
  <si>
    <t>GAVIAO PEIXOTO</t>
  </si>
  <si>
    <t>350800</t>
  </si>
  <si>
    <t>BURI</t>
  </si>
  <si>
    <t>355645</t>
  </si>
  <si>
    <t>VARGEM GRANDE PAULISTA</t>
  </si>
  <si>
    <t>352860</t>
  </si>
  <si>
    <t>MANDURI</t>
  </si>
  <si>
    <t>354600</t>
  </si>
  <si>
    <t>SANTA BRANCA</t>
  </si>
  <si>
    <t>350660</t>
  </si>
  <si>
    <t>BIRITIBA-MIRIM</t>
  </si>
  <si>
    <t>353820</t>
  </si>
  <si>
    <t>PINHALZINHO</t>
  </si>
  <si>
    <t>355350</t>
  </si>
  <si>
    <t>TAPIRAI</t>
  </si>
  <si>
    <t>350275</t>
  </si>
  <si>
    <t>ARACARIGUAMA</t>
  </si>
  <si>
    <t>355370</t>
  </si>
  <si>
    <t>TAQUARITINGA</t>
  </si>
  <si>
    <t>352500</t>
  </si>
  <si>
    <t>JANDIRA</t>
  </si>
  <si>
    <t>353850</t>
  </si>
  <si>
    <t>PIQUETE</t>
  </si>
  <si>
    <t>350540</t>
  </si>
  <si>
    <t>BARRA DO TURVO</t>
  </si>
  <si>
    <t>352700</t>
  </si>
  <si>
    <t>LINDOIA</t>
  </si>
  <si>
    <t>355385</t>
  </si>
  <si>
    <t>TAQUARIVAI</t>
  </si>
  <si>
    <t>354410</t>
  </si>
  <si>
    <t>RIO GRANDE DA SERRA</t>
  </si>
  <si>
    <t>350650</t>
  </si>
  <si>
    <t>BIRIGUI</t>
  </si>
  <si>
    <t>350250</t>
  </si>
  <si>
    <t>APARECIDA</t>
  </si>
  <si>
    <t>350370</t>
  </si>
  <si>
    <t>ARIRANHA</t>
  </si>
  <si>
    <t>Total Geral</t>
  </si>
  <si>
    <t>0301060029 ATENDIMENTO DE URGENCIA C/ OBSERVACAO ATE 24 HORA</t>
  </si>
  <si>
    <t>0301060061 ATENDIMENTO DE URGENCIA EM ATENCAO ESPECIALIZADA</t>
  </si>
  <si>
    <t>0301060096 ATENDIMENTO MEDICO EM UNIDADE DE PRONTO ATENDIMEN</t>
  </si>
  <si>
    <t>Fonte: SISSUS/DATASUS/MS</t>
  </si>
  <si>
    <t>IBGE</t>
  </si>
  <si>
    <t>Total 0301060029 ATENDIMENTO DE URGENCIA C/ OBSERVACAO ATE 24 HORA</t>
  </si>
  <si>
    <t>Total 0301060061 ATENDIMENTO DE URGENCIA EM ATENCAO ESPECIALIZADA</t>
  </si>
  <si>
    <t>Total     0301060088 DIAGNOSTICO E/OU ATENDIMENTO DE URGENCIA EM CLINICA MEDICA</t>
  </si>
  <si>
    <t>Total 0301060096 ATENDIMENTO MEDICO EM UNIDADE DE PRONTO ATENDIMEN</t>
  </si>
  <si>
    <t>TOTAL GERAL</t>
  </si>
  <si>
    <t>Coletor de obito disponivel (37% do numero de mascaras N 95, multiplo de 25 cx)</t>
  </si>
  <si>
    <t>Produção por Procedimentos de Urgencia e Emergencia Selecionados</t>
  </si>
  <si>
    <t>Período produção por procedimento: jun/2019-maio/2020 Datasus</t>
  </si>
  <si>
    <t>Colunas em amarelo origem MS e em Azul origem SES</t>
  </si>
  <si>
    <t>DISTRIBUIÇÃO DE EQUIPAMENTOS DE PROTEÇÃO INDIVIDUAL (EPI) - UNIDADES DE URGÊNCIA E EMERGÊNCIA (UPA, PS, PA)</t>
  </si>
  <si>
    <t>Média mensal de atendimentos</t>
  </si>
  <si>
    <t>Mascara N 95 distribuido</t>
  </si>
  <si>
    <t>Mascara cirugica distribuido</t>
  </si>
  <si>
    <t>Protetor facial distribuido</t>
  </si>
  <si>
    <t>Aventais distribuidos</t>
  </si>
  <si>
    <t>Cobertura de obito distribuido</t>
  </si>
  <si>
    <t>Procedimentos Selecionados</t>
  </si>
  <si>
    <t>Aventais o disponive lno momento  (3,4% do quantit. de mascaras cirurgicas, mult. de 100 cx)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</si>
</sst>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1" applyNumberFormat="1" applyFont="1" applyBorder="1"/>
    <xf numFmtId="164" fontId="8" fillId="0" borderId="1" xfId="1" applyNumberFormat="1" applyFont="1" applyBorder="1"/>
    <xf numFmtId="164" fontId="8" fillId="4" borderId="1" xfId="0" applyNumberFormat="1" applyFont="1" applyFill="1" applyBorder="1"/>
    <xf numFmtId="0" fontId="2" fillId="0" borderId="5" xfId="0" applyFont="1" applyBorder="1"/>
    <xf numFmtId="0" fontId="3" fillId="0" borderId="5" xfId="0" applyFont="1" applyBorder="1"/>
    <xf numFmtId="164" fontId="3" fillId="0" borderId="5" xfId="1" applyNumberFormat="1" applyFont="1" applyBorder="1"/>
    <xf numFmtId="164" fontId="7" fillId="0" borderId="5" xfId="1" applyNumberFormat="1" applyFont="1" applyBorder="1"/>
    <xf numFmtId="164" fontId="2" fillId="2" borderId="4" xfId="1" applyNumberFormat="1" applyFont="1" applyFill="1" applyBorder="1"/>
    <xf numFmtId="164" fontId="7" fillId="0" borderId="4" xfId="1" applyNumberFormat="1" applyFont="1" applyBorder="1"/>
    <xf numFmtId="164" fontId="7" fillId="4" borderId="4" xfId="0" applyNumberFormat="1" applyFont="1" applyFill="1" applyBorder="1"/>
    <xf numFmtId="164" fontId="7" fillId="0" borderId="4" xfId="1" applyNumberFormat="1" applyFont="1" applyFill="1" applyBorder="1"/>
    <xf numFmtId="0" fontId="2" fillId="5" borderId="4" xfId="0" applyFont="1" applyFill="1" applyBorder="1"/>
    <xf numFmtId="164" fontId="7" fillId="5" borderId="4" xfId="1" applyNumberFormat="1" applyFont="1" applyFill="1" applyBorder="1"/>
    <xf numFmtId="164" fontId="2" fillId="5" borderId="4" xfId="1" applyNumberFormat="1" applyFont="1" applyFill="1" applyBorder="1"/>
    <xf numFmtId="164" fontId="7" fillId="6" borderId="4" xfId="1" applyNumberFormat="1" applyFont="1" applyFill="1" applyBorder="1"/>
    <xf numFmtId="0" fontId="2" fillId="5" borderId="4" xfId="0" applyFont="1" applyFill="1" applyBorder="1" applyAlignment="1">
      <alignment horizontal="center"/>
    </xf>
    <xf numFmtId="164" fontId="7" fillId="0" borderId="6" xfId="1" applyNumberFormat="1" applyFont="1" applyBorder="1"/>
    <xf numFmtId="164" fontId="7" fillId="4" borderId="6" xfId="0" applyNumberFormat="1" applyFont="1" applyFill="1" applyBorder="1"/>
    <xf numFmtId="0" fontId="2" fillId="7" borderId="6" xfId="0" applyFont="1" applyFill="1" applyBorder="1"/>
    <xf numFmtId="164" fontId="2" fillId="7" borderId="6" xfId="1" applyNumberFormat="1" applyFont="1" applyFill="1" applyBorder="1"/>
    <xf numFmtId="164" fontId="8" fillId="4" borderId="5" xfId="0" applyNumberFormat="1" applyFont="1" applyFill="1" applyBorder="1"/>
    <xf numFmtId="0" fontId="3" fillId="7" borderId="4" xfId="0" applyFont="1" applyFill="1" applyBorder="1"/>
    <xf numFmtId="164" fontId="8" fillId="4" borderId="4" xfId="0" applyNumberFormat="1" applyFont="1" applyFill="1" applyBorder="1"/>
    <xf numFmtId="3" fontId="8" fillId="2" borderId="1" xfId="0" applyNumberFormat="1" applyFont="1" applyFill="1" applyBorder="1"/>
    <xf numFmtId="3" fontId="7" fillId="2" borderId="4" xfId="0" applyNumberFormat="1" applyFont="1" applyFill="1" applyBorder="1"/>
    <xf numFmtId="3" fontId="8" fillId="2" borderId="5" xfId="0" applyNumberFormat="1" applyFont="1" applyFill="1" applyBorder="1"/>
    <xf numFmtId="3" fontId="8" fillId="2" borderId="4" xfId="0" applyNumberFormat="1" applyFont="1" applyFill="1" applyBorder="1"/>
    <xf numFmtId="3" fontId="7" fillId="3" borderId="6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pivotButton="1" applyFont="1" applyBorder="1" applyAlignment="1">
      <alignment horizontal="center" vertical="center" wrapText="1"/>
    </xf>
    <xf numFmtId="0" fontId="2" fillId="0" borderId="2" xfId="0" pivotButton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2" x14ac:dyDescent="0.2"/>
  <cols>
    <col min="1" max="1" width="25.140625" style="2" customWidth="1"/>
    <col min="2" max="2" width="16" style="1" customWidth="1"/>
    <col min="3" max="3" width="36.5703125" style="1" customWidth="1"/>
    <col min="4" max="23" width="13.28515625" style="1" customWidth="1"/>
    <col min="24" max="24" width="13.5703125" style="1" customWidth="1"/>
    <col min="25" max="25" width="10.28515625" style="1" customWidth="1"/>
    <col min="26" max="26" width="10.5703125" style="1" customWidth="1"/>
    <col min="27" max="27" width="10.85546875" style="1" customWidth="1"/>
    <col min="28" max="28" width="11.85546875" style="1" customWidth="1"/>
    <col min="29" max="29" width="11.7109375" style="1" customWidth="1"/>
    <col min="30" max="16384" width="9.140625" style="1"/>
  </cols>
  <sheetData>
    <row r="1" spans="1:29" ht="15.75" x14ac:dyDescent="0.25">
      <c r="A1" s="49" t="s">
        <v>428</v>
      </c>
      <c r="B1" s="49"/>
      <c r="C1" s="49"/>
      <c r="D1" s="49"/>
      <c r="E1" s="49"/>
      <c r="F1" s="49"/>
      <c r="G1" s="49"/>
      <c r="H1" s="49"/>
    </row>
    <row r="3" spans="1:29" ht="15.75" x14ac:dyDescent="0.25">
      <c r="A3" s="12" t="s">
        <v>425</v>
      </c>
    </row>
    <row r="4" spans="1:29" ht="15.75" x14ac:dyDescent="0.25">
      <c r="A4" s="12" t="s">
        <v>426</v>
      </c>
    </row>
    <row r="5" spans="1:29" ht="15.75" x14ac:dyDescent="0.25">
      <c r="A5" s="12"/>
    </row>
    <row r="6" spans="1:29" ht="15" x14ac:dyDescent="0.25">
      <c r="A6" s="3" t="s">
        <v>427</v>
      </c>
    </row>
    <row r="7" spans="1:29" x14ac:dyDescent="0.2">
      <c r="A7" s="1"/>
    </row>
    <row r="8" spans="1:29" s="5" customFormat="1" ht="96" customHeight="1" x14ac:dyDescent="0.2">
      <c r="A8" s="46" t="s">
        <v>6</v>
      </c>
      <c r="B8" s="46" t="s">
        <v>418</v>
      </c>
      <c r="C8" s="46" t="s">
        <v>1</v>
      </c>
      <c r="D8" s="48" t="s">
        <v>13</v>
      </c>
      <c r="E8" s="48"/>
      <c r="F8" s="48"/>
      <c r="G8" s="48"/>
      <c r="H8" s="48"/>
      <c r="I8" s="48" t="s">
        <v>17</v>
      </c>
      <c r="J8" s="48"/>
      <c r="K8" s="48"/>
      <c r="L8" s="48"/>
      <c r="M8" s="48"/>
      <c r="N8" s="48" t="s">
        <v>10</v>
      </c>
      <c r="O8" s="48"/>
      <c r="P8" s="48"/>
      <c r="Q8" s="48"/>
      <c r="R8" s="48"/>
      <c r="S8" s="44" t="s">
        <v>419</v>
      </c>
      <c r="T8" s="44" t="s">
        <v>420</v>
      </c>
      <c r="U8" s="44" t="s">
        <v>421</v>
      </c>
      <c r="V8" s="44" t="s">
        <v>422</v>
      </c>
      <c r="W8" s="44" t="s">
        <v>423</v>
      </c>
    </row>
    <row r="9" spans="1:29" ht="84" x14ac:dyDescent="0.2">
      <c r="A9" s="47"/>
      <c r="B9" s="47"/>
      <c r="C9" s="47"/>
      <c r="D9" s="7" t="s">
        <v>414</v>
      </c>
      <c r="E9" s="7" t="s">
        <v>415</v>
      </c>
      <c r="F9" s="7" t="s">
        <v>4</v>
      </c>
      <c r="G9" s="7" t="s">
        <v>416</v>
      </c>
      <c r="H9" s="7" t="s">
        <v>0</v>
      </c>
      <c r="I9" s="7" t="s">
        <v>414</v>
      </c>
      <c r="J9" s="7" t="s">
        <v>415</v>
      </c>
      <c r="K9" s="7" t="s">
        <v>4</v>
      </c>
      <c r="L9" s="7" t="s">
        <v>416</v>
      </c>
      <c r="M9" s="7" t="s">
        <v>0</v>
      </c>
      <c r="N9" s="7" t="s">
        <v>414</v>
      </c>
      <c r="O9" s="7" t="s">
        <v>415</v>
      </c>
      <c r="P9" s="7" t="s">
        <v>4</v>
      </c>
      <c r="Q9" s="7" t="s">
        <v>416</v>
      </c>
      <c r="R9" s="7" t="s">
        <v>0</v>
      </c>
      <c r="S9" s="45"/>
      <c r="T9" s="45"/>
      <c r="U9" s="45"/>
      <c r="V9" s="45"/>
      <c r="W9" s="45"/>
      <c r="X9" s="13" t="s">
        <v>429</v>
      </c>
      <c r="Y9" s="14" t="s">
        <v>430</v>
      </c>
      <c r="Z9" s="14" t="s">
        <v>431</v>
      </c>
      <c r="AA9" s="14" t="s">
        <v>432</v>
      </c>
      <c r="AB9" s="15" t="s">
        <v>433</v>
      </c>
      <c r="AC9" s="15" t="s">
        <v>434</v>
      </c>
    </row>
    <row r="10" spans="1:29" x14ac:dyDescent="0.2">
      <c r="A10" s="8" t="s">
        <v>7</v>
      </c>
      <c r="B10" s="9" t="s">
        <v>57</v>
      </c>
      <c r="C10" s="9" t="s">
        <v>58</v>
      </c>
      <c r="D10" s="10"/>
      <c r="E10" s="10"/>
      <c r="F10" s="10"/>
      <c r="G10" s="10"/>
      <c r="H10" s="10"/>
      <c r="I10" s="10">
        <v>6509</v>
      </c>
      <c r="J10" s="10">
        <v>361831</v>
      </c>
      <c r="K10" s="10">
        <v>0</v>
      </c>
      <c r="L10" s="10">
        <v>0</v>
      </c>
      <c r="M10" s="10">
        <v>368340</v>
      </c>
      <c r="N10" s="10">
        <v>13558</v>
      </c>
      <c r="O10" s="10">
        <v>106</v>
      </c>
      <c r="P10" s="10">
        <v>0</v>
      </c>
      <c r="Q10" s="10">
        <v>612304</v>
      </c>
      <c r="R10" s="10">
        <v>625968</v>
      </c>
      <c r="S10" s="10">
        <v>20067</v>
      </c>
      <c r="T10" s="10">
        <v>361937</v>
      </c>
      <c r="U10" s="10">
        <v>0</v>
      </c>
      <c r="V10" s="10">
        <v>612304</v>
      </c>
      <c r="W10" s="10">
        <v>994308</v>
      </c>
      <c r="X10" s="17">
        <f>W10/12</f>
        <v>82859</v>
      </c>
      <c r="Y10" s="18">
        <f>X10*80/2250</f>
        <v>2946.097777777778</v>
      </c>
      <c r="Z10" s="18">
        <f>X10*2400/2250</f>
        <v>88382.933333333334</v>
      </c>
      <c r="AA10" s="18">
        <f>X10*10/2250</f>
        <v>368.26222222222225</v>
      </c>
      <c r="AB10" s="39">
        <v>2800</v>
      </c>
      <c r="AC10" s="39">
        <v>1125</v>
      </c>
    </row>
    <row r="11" spans="1:29" x14ac:dyDescent="0.2">
      <c r="A11" s="8"/>
      <c r="B11" s="9" t="s">
        <v>385</v>
      </c>
      <c r="C11" s="9" t="s">
        <v>386</v>
      </c>
      <c r="D11" s="10">
        <v>441</v>
      </c>
      <c r="E11" s="10">
        <v>0</v>
      </c>
      <c r="F11" s="10">
        <v>0</v>
      </c>
      <c r="G11" s="10">
        <v>21224</v>
      </c>
      <c r="H11" s="10">
        <v>21665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441</v>
      </c>
      <c r="T11" s="10">
        <v>0</v>
      </c>
      <c r="U11" s="10">
        <v>0</v>
      </c>
      <c r="V11" s="10">
        <v>21224</v>
      </c>
      <c r="W11" s="10">
        <v>21665</v>
      </c>
      <c r="X11" s="17">
        <f t="shared" ref="X11:X74" si="0">W11/12</f>
        <v>1805.4166666666667</v>
      </c>
      <c r="Y11" s="18">
        <f t="shared" ref="Y11:Y74" si="1">X11*80/2250</f>
        <v>64.192592592592604</v>
      </c>
      <c r="Z11" s="18">
        <f t="shared" ref="Z11:Z74" si="2">X11*2400/2250</f>
        <v>1925.7777777777778</v>
      </c>
      <c r="AA11" s="18">
        <f t="shared" ref="AA11:AA74" si="3">X11*10/2250</f>
        <v>8.0240740740740755</v>
      </c>
      <c r="AB11" s="39">
        <v>100</v>
      </c>
      <c r="AC11" s="39">
        <v>25</v>
      </c>
    </row>
    <row r="12" spans="1:29" x14ac:dyDescent="0.2">
      <c r="A12" s="8"/>
      <c r="B12" s="9" t="s">
        <v>42</v>
      </c>
      <c r="C12" s="9" t="s">
        <v>43</v>
      </c>
      <c r="D12" s="10">
        <v>32630</v>
      </c>
      <c r="E12" s="10">
        <v>0</v>
      </c>
      <c r="F12" s="10">
        <v>0</v>
      </c>
      <c r="G12" s="10">
        <v>56541</v>
      </c>
      <c r="H12" s="10">
        <v>89171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32630</v>
      </c>
      <c r="T12" s="10">
        <v>0</v>
      </c>
      <c r="U12" s="10">
        <v>0</v>
      </c>
      <c r="V12" s="10">
        <v>56541</v>
      </c>
      <c r="W12" s="10">
        <v>89171</v>
      </c>
      <c r="X12" s="17">
        <f t="shared" si="0"/>
        <v>7430.916666666667</v>
      </c>
      <c r="Y12" s="18">
        <f t="shared" si="1"/>
        <v>264.21037037037041</v>
      </c>
      <c r="Z12" s="18">
        <f t="shared" si="2"/>
        <v>7926.3111111111111</v>
      </c>
      <c r="AA12" s="18">
        <f t="shared" si="3"/>
        <v>33.026296296296302</v>
      </c>
      <c r="AB12" s="39">
        <v>200</v>
      </c>
      <c r="AC12" s="39">
        <v>100</v>
      </c>
    </row>
    <row r="13" spans="1:29" x14ac:dyDescent="0.2">
      <c r="A13" s="8"/>
      <c r="B13" s="9" t="s">
        <v>155</v>
      </c>
      <c r="C13" s="9" t="s">
        <v>156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7500</v>
      </c>
      <c r="O13" s="10">
        <v>0</v>
      </c>
      <c r="P13" s="10">
        <v>0</v>
      </c>
      <c r="Q13" s="10">
        <v>207718</v>
      </c>
      <c r="R13" s="10">
        <v>215218</v>
      </c>
      <c r="S13" s="10">
        <v>7500</v>
      </c>
      <c r="T13" s="10">
        <v>0</v>
      </c>
      <c r="U13" s="10">
        <v>0</v>
      </c>
      <c r="V13" s="10">
        <v>207718</v>
      </c>
      <c r="W13" s="10">
        <v>215218</v>
      </c>
      <c r="X13" s="17">
        <f t="shared" si="0"/>
        <v>17934.833333333332</v>
      </c>
      <c r="Y13" s="18">
        <f t="shared" si="1"/>
        <v>637.68296296296285</v>
      </c>
      <c r="Z13" s="18">
        <f t="shared" si="2"/>
        <v>19130.488888888889</v>
      </c>
      <c r="AA13" s="18">
        <f t="shared" si="3"/>
        <v>79.710370370370356</v>
      </c>
      <c r="AB13" s="39">
        <v>600</v>
      </c>
      <c r="AC13" s="39">
        <v>225</v>
      </c>
    </row>
    <row r="14" spans="1:29" x14ac:dyDescent="0.2">
      <c r="A14" s="8"/>
      <c r="B14" s="9" t="s">
        <v>315</v>
      </c>
      <c r="C14" s="9" t="s">
        <v>316</v>
      </c>
      <c r="D14" s="10">
        <v>19861</v>
      </c>
      <c r="E14" s="10">
        <v>1</v>
      </c>
      <c r="F14" s="10">
        <v>0</v>
      </c>
      <c r="G14" s="10">
        <v>382344</v>
      </c>
      <c r="H14" s="10">
        <v>402206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19861</v>
      </c>
      <c r="T14" s="10">
        <v>1</v>
      </c>
      <c r="U14" s="10">
        <v>0</v>
      </c>
      <c r="V14" s="10">
        <v>382344</v>
      </c>
      <c r="W14" s="10">
        <v>402206</v>
      </c>
      <c r="X14" s="17">
        <f t="shared" si="0"/>
        <v>33517.166666666664</v>
      </c>
      <c r="Y14" s="18">
        <f t="shared" si="1"/>
        <v>1191.7214814814813</v>
      </c>
      <c r="Z14" s="18">
        <f t="shared" si="2"/>
        <v>35751.644444444442</v>
      </c>
      <c r="AA14" s="18">
        <f t="shared" si="3"/>
        <v>148.96518518518516</v>
      </c>
      <c r="AB14" s="39">
        <v>1200</v>
      </c>
      <c r="AC14" s="39">
        <v>450</v>
      </c>
    </row>
    <row r="15" spans="1:29" x14ac:dyDescent="0.2">
      <c r="A15" s="8"/>
      <c r="B15" s="9" t="s">
        <v>257</v>
      </c>
      <c r="C15" s="9" t="s">
        <v>258</v>
      </c>
      <c r="D15" s="10">
        <v>11074</v>
      </c>
      <c r="E15" s="10">
        <v>0</v>
      </c>
      <c r="F15" s="10">
        <v>0</v>
      </c>
      <c r="G15" s="10">
        <v>139752</v>
      </c>
      <c r="H15" s="10">
        <v>150826</v>
      </c>
      <c r="I15" s="10"/>
      <c r="J15" s="10"/>
      <c r="K15" s="10"/>
      <c r="L15" s="10"/>
      <c r="M15" s="10"/>
      <c r="N15" s="10">
        <v>6930</v>
      </c>
      <c r="O15" s="10">
        <v>113517</v>
      </c>
      <c r="P15" s="10">
        <v>0</v>
      </c>
      <c r="Q15" s="10">
        <v>0</v>
      </c>
      <c r="R15" s="10">
        <v>120447</v>
      </c>
      <c r="S15" s="10">
        <v>18004</v>
      </c>
      <c r="T15" s="10">
        <v>113517</v>
      </c>
      <c r="U15" s="10">
        <v>0</v>
      </c>
      <c r="V15" s="10">
        <v>139752</v>
      </c>
      <c r="W15" s="10">
        <v>271273</v>
      </c>
      <c r="X15" s="17">
        <f t="shared" si="0"/>
        <v>22606.083333333332</v>
      </c>
      <c r="Y15" s="18">
        <f t="shared" si="1"/>
        <v>803.77185185185181</v>
      </c>
      <c r="Z15" s="18">
        <f t="shared" si="2"/>
        <v>24113.155555555557</v>
      </c>
      <c r="AA15" s="18">
        <f t="shared" si="3"/>
        <v>100.47148148148148</v>
      </c>
      <c r="AB15" s="39">
        <v>800</v>
      </c>
      <c r="AC15" s="39">
        <v>300</v>
      </c>
    </row>
    <row r="16" spans="1:29" x14ac:dyDescent="0.2">
      <c r="A16" s="8"/>
      <c r="B16" s="9" t="s">
        <v>241</v>
      </c>
      <c r="C16" s="9" t="s">
        <v>242</v>
      </c>
      <c r="D16" s="10">
        <v>4607</v>
      </c>
      <c r="E16" s="10">
        <v>0</v>
      </c>
      <c r="F16" s="10">
        <v>0</v>
      </c>
      <c r="G16" s="10">
        <v>162488</v>
      </c>
      <c r="H16" s="10">
        <v>167095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4607</v>
      </c>
      <c r="T16" s="10">
        <v>0</v>
      </c>
      <c r="U16" s="10">
        <v>0</v>
      </c>
      <c r="V16" s="10">
        <v>162488</v>
      </c>
      <c r="W16" s="10">
        <v>167095</v>
      </c>
      <c r="X16" s="17">
        <f t="shared" si="0"/>
        <v>13924.583333333334</v>
      </c>
      <c r="Y16" s="18">
        <f t="shared" si="1"/>
        <v>495.09629629629632</v>
      </c>
      <c r="Z16" s="18">
        <f t="shared" si="2"/>
        <v>14852.888888888889</v>
      </c>
      <c r="AA16" s="18">
        <f t="shared" si="3"/>
        <v>61.88703703703704</v>
      </c>
      <c r="AB16" s="39">
        <v>500</v>
      </c>
      <c r="AC16" s="39">
        <v>175</v>
      </c>
    </row>
    <row r="17" spans="1:29" x14ac:dyDescent="0.2">
      <c r="A17" s="8"/>
      <c r="B17" s="9" t="s">
        <v>18</v>
      </c>
      <c r="C17" s="9" t="s">
        <v>19</v>
      </c>
      <c r="D17" s="10">
        <v>866</v>
      </c>
      <c r="E17" s="10">
        <v>0</v>
      </c>
      <c r="F17" s="10">
        <v>0</v>
      </c>
      <c r="G17" s="10">
        <v>31952</v>
      </c>
      <c r="H17" s="10">
        <v>32818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866</v>
      </c>
      <c r="T17" s="10">
        <v>0</v>
      </c>
      <c r="U17" s="10">
        <v>0</v>
      </c>
      <c r="V17" s="10">
        <v>31952</v>
      </c>
      <c r="W17" s="10">
        <v>32818</v>
      </c>
      <c r="X17" s="17">
        <f t="shared" si="0"/>
        <v>2734.8333333333335</v>
      </c>
      <c r="Y17" s="18">
        <f t="shared" si="1"/>
        <v>97.238518518518532</v>
      </c>
      <c r="Z17" s="18">
        <f t="shared" si="2"/>
        <v>2917.1555555555556</v>
      </c>
      <c r="AA17" s="18">
        <f t="shared" si="3"/>
        <v>12.154814814814817</v>
      </c>
      <c r="AB17" s="39">
        <v>100</v>
      </c>
      <c r="AC17" s="39">
        <v>25</v>
      </c>
    </row>
    <row r="18" spans="1:29" x14ac:dyDescent="0.2">
      <c r="A18" s="8"/>
      <c r="B18" s="9" t="s">
        <v>30</v>
      </c>
      <c r="C18" s="9" t="s">
        <v>31</v>
      </c>
      <c r="D18" s="10">
        <v>39028</v>
      </c>
      <c r="E18" s="10">
        <v>0</v>
      </c>
      <c r="F18" s="10">
        <v>0</v>
      </c>
      <c r="G18" s="10">
        <v>186137</v>
      </c>
      <c r="H18" s="10">
        <v>225165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39028</v>
      </c>
      <c r="T18" s="10">
        <v>0</v>
      </c>
      <c r="U18" s="10">
        <v>0</v>
      </c>
      <c r="V18" s="10">
        <v>186137</v>
      </c>
      <c r="W18" s="10">
        <v>225165</v>
      </c>
      <c r="X18" s="17">
        <f t="shared" si="0"/>
        <v>18763.75</v>
      </c>
      <c r="Y18" s="18">
        <f t="shared" si="1"/>
        <v>667.15555555555557</v>
      </c>
      <c r="Z18" s="18">
        <f t="shared" si="2"/>
        <v>20014.666666666668</v>
      </c>
      <c r="AA18" s="18">
        <f t="shared" si="3"/>
        <v>83.394444444444446</v>
      </c>
      <c r="AB18" s="39">
        <v>600</v>
      </c>
      <c r="AC18" s="39">
        <v>250</v>
      </c>
    </row>
    <row r="19" spans="1:29" x14ac:dyDescent="0.2">
      <c r="A19" s="8"/>
      <c r="B19" s="9" t="s">
        <v>32</v>
      </c>
      <c r="C19" s="9" t="s">
        <v>33</v>
      </c>
      <c r="D19" s="10">
        <v>0</v>
      </c>
      <c r="E19" s="10">
        <v>194</v>
      </c>
      <c r="F19" s="10">
        <v>0</v>
      </c>
      <c r="G19" s="10">
        <v>0</v>
      </c>
      <c r="H19" s="10">
        <v>194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0</v>
      </c>
      <c r="T19" s="10">
        <v>194</v>
      </c>
      <c r="U19" s="10">
        <v>0</v>
      </c>
      <c r="V19" s="10">
        <v>0</v>
      </c>
      <c r="W19" s="10">
        <v>194</v>
      </c>
      <c r="X19" s="17">
        <f t="shared" si="0"/>
        <v>16.166666666666668</v>
      </c>
      <c r="Y19" s="18">
        <f t="shared" si="1"/>
        <v>0.57481481481481489</v>
      </c>
      <c r="Z19" s="18">
        <f t="shared" si="2"/>
        <v>17.244444444444444</v>
      </c>
      <c r="AA19" s="18">
        <f t="shared" si="3"/>
        <v>7.1851851851851861E-2</v>
      </c>
      <c r="AB19" s="39">
        <v>100</v>
      </c>
      <c r="AC19" s="39">
        <v>25</v>
      </c>
    </row>
    <row r="20" spans="1:29" x14ac:dyDescent="0.2">
      <c r="A20" s="8"/>
      <c r="B20" s="9" t="s">
        <v>137</v>
      </c>
      <c r="C20" s="9" t="s">
        <v>138</v>
      </c>
      <c r="D20" s="10">
        <v>23253</v>
      </c>
      <c r="E20" s="10">
        <v>0</v>
      </c>
      <c r="F20" s="10">
        <v>0</v>
      </c>
      <c r="G20" s="10">
        <v>889824</v>
      </c>
      <c r="H20" s="10">
        <v>913077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23253</v>
      </c>
      <c r="T20" s="10">
        <v>0</v>
      </c>
      <c r="U20" s="10">
        <v>0</v>
      </c>
      <c r="V20" s="10">
        <v>889824</v>
      </c>
      <c r="W20" s="10">
        <v>913077</v>
      </c>
      <c r="X20" s="17">
        <f t="shared" si="0"/>
        <v>76089.75</v>
      </c>
      <c r="Y20" s="18">
        <f t="shared" si="1"/>
        <v>2705.4133333333334</v>
      </c>
      <c r="Z20" s="18">
        <f t="shared" si="2"/>
        <v>81162.399999999994</v>
      </c>
      <c r="AA20" s="18">
        <f t="shared" si="3"/>
        <v>338.17666666666668</v>
      </c>
      <c r="AB20" s="39">
        <v>2700</v>
      </c>
      <c r="AC20" s="39">
        <v>1050</v>
      </c>
    </row>
    <row r="21" spans="1:29" x14ac:dyDescent="0.2">
      <c r="A21" s="8"/>
      <c r="B21" s="9" t="s">
        <v>225</v>
      </c>
      <c r="C21" s="9" t="s">
        <v>226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5152</v>
      </c>
      <c r="O21" s="10">
        <v>2866</v>
      </c>
      <c r="P21" s="10">
        <v>0</v>
      </c>
      <c r="Q21" s="10">
        <v>203091</v>
      </c>
      <c r="R21" s="10">
        <v>211109</v>
      </c>
      <c r="S21" s="10">
        <v>5152</v>
      </c>
      <c r="T21" s="10">
        <v>2866</v>
      </c>
      <c r="U21" s="10">
        <v>0</v>
      </c>
      <c r="V21" s="10">
        <v>203091</v>
      </c>
      <c r="W21" s="10">
        <v>211109</v>
      </c>
      <c r="X21" s="17">
        <f t="shared" si="0"/>
        <v>17592.416666666668</v>
      </c>
      <c r="Y21" s="18">
        <f t="shared" si="1"/>
        <v>625.50814814814817</v>
      </c>
      <c r="Z21" s="18">
        <f t="shared" si="2"/>
        <v>18765.244444444445</v>
      </c>
      <c r="AA21" s="18">
        <f t="shared" si="3"/>
        <v>78.188518518518521</v>
      </c>
      <c r="AB21" s="39">
        <v>600</v>
      </c>
      <c r="AC21" s="39">
        <v>225</v>
      </c>
    </row>
    <row r="22" spans="1:29" x14ac:dyDescent="0.2">
      <c r="A22" s="8"/>
      <c r="B22" s="9" t="s">
        <v>25</v>
      </c>
      <c r="C22" s="9" t="s">
        <v>26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12818</v>
      </c>
      <c r="O22" s="10">
        <v>7441</v>
      </c>
      <c r="P22" s="10">
        <v>0</v>
      </c>
      <c r="Q22" s="10">
        <v>399590</v>
      </c>
      <c r="R22" s="10">
        <v>419849</v>
      </c>
      <c r="S22" s="10">
        <v>12818</v>
      </c>
      <c r="T22" s="10">
        <v>7441</v>
      </c>
      <c r="U22" s="10">
        <v>0</v>
      </c>
      <c r="V22" s="10">
        <v>399590</v>
      </c>
      <c r="W22" s="10">
        <v>419849</v>
      </c>
      <c r="X22" s="17">
        <f t="shared" si="0"/>
        <v>34987.416666666664</v>
      </c>
      <c r="Y22" s="18">
        <f t="shared" si="1"/>
        <v>1243.997037037037</v>
      </c>
      <c r="Z22" s="18">
        <f t="shared" si="2"/>
        <v>37319.911111111112</v>
      </c>
      <c r="AA22" s="18">
        <f t="shared" si="3"/>
        <v>155.49962962962962</v>
      </c>
      <c r="AB22" s="39">
        <v>1200</v>
      </c>
      <c r="AC22" s="39">
        <v>450</v>
      </c>
    </row>
    <row r="23" spans="1:29" x14ac:dyDescent="0.2">
      <c r="A23" s="8"/>
      <c r="B23" s="9" t="s">
        <v>249</v>
      </c>
      <c r="C23" s="9" t="s">
        <v>250</v>
      </c>
      <c r="D23" s="10">
        <v>128047</v>
      </c>
      <c r="E23" s="10">
        <v>0</v>
      </c>
      <c r="F23" s="10">
        <v>0</v>
      </c>
      <c r="G23" s="10">
        <v>444277</v>
      </c>
      <c r="H23" s="10">
        <v>572324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128047</v>
      </c>
      <c r="T23" s="10">
        <v>0</v>
      </c>
      <c r="U23" s="10">
        <v>0</v>
      </c>
      <c r="V23" s="10">
        <v>444277</v>
      </c>
      <c r="W23" s="10">
        <v>572324</v>
      </c>
      <c r="X23" s="17">
        <f t="shared" si="0"/>
        <v>47693.666666666664</v>
      </c>
      <c r="Y23" s="18">
        <f t="shared" si="1"/>
        <v>1695.7748148148146</v>
      </c>
      <c r="Z23" s="18">
        <f t="shared" si="2"/>
        <v>50873.244444444441</v>
      </c>
      <c r="AA23" s="18">
        <f t="shared" si="3"/>
        <v>211.97185185185182</v>
      </c>
      <c r="AB23" s="39">
        <v>1700</v>
      </c>
      <c r="AC23" s="39">
        <v>625</v>
      </c>
    </row>
    <row r="24" spans="1:29" x14ac:dyDescent="0.2">
      <c r="A24" s="8"/>
      <c r="B24" s="9" t="s">
        <v>395</v>
      </c>
      <c r="C24" s="9" t="s">
        <v>396</v>
      </c>
      <c r="D24" s="10">
        <v>26340</v>
      </c>
      <c r="E24" s="10">
        <v>0</v>
      </c>
      <c r="F24" s="10">
        <v>0</v>
      </c>
      <c r="G24" s="10">
        <v>111646</v>
      </c>
      <c r="H24" s="10">
        <v>137986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26340</v>
      </c>
      <c r="T24" s="10">
        <v>0</v>
      </c>
      <c r="U24" s="10">
        <v>0</v>
      </c>
      <c r="V24" s="10">
        <v>111646</v>
      </c>
      <c r="W24" s="10">
        <v>137986</v>
      </c>
      <c r="X24" s="17">
        <f t="shared" si="0"/>
        <v>11498.833333333334</v>
      </c>
      <c r="Y24" s="18">
        <f t="shared" si="1"/>
        <v>408.84740740740745</v>
      </c>
      <c r="Z24" s="18">
        <f t="shared" si="2"/>
        <v>12265.422222222222</v>
      </c>
      <c r="AA24" s="18">
        <f t="shared" si="3"/>
        <v>51.105925925925931</v>
      </c>
      <c r="AB24" s="39">
        <v>400</v>
      </c>
      <c r="AC24" s="39">
        <v>150</v>
      </c>
    </row>
    <row r="25" spans="1:29" x14ac:dyDescent="0.2">
      <c r="A25" s="8"/>
      <c r="B25" s="9" t="s">
        <v>40</v>
      </c>
      <c r="C25" s="9" t="s">
        <v>41</v>
      </c>
      <c r="D25" s="10">
        <v>10133</v>
      </c>
      <c r="E25" s="10">
        <v>0</v>
      </c>
      <c r="F25" s="10">
        <v>0</v>
      </c>
      <c r="G25" s="10">
        <v>41101</v>
      </c>
      <c r="H25" s="10">
        <v>51234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10133</v>
      </c>
      <c r="T25" s="10">
        <v>0</v>
      </c>
      <c r="U25" s="10">
        <v>0</v>
      </c>
      <c r="V25" s="10">
        <v>41101</v>
      </c>
      <c r="W25" s="10">
        <v>51234</v>
      </c>
      <c r="X25" s="17">
        <f t="shared" si="0"/>
        <v>4269.5</v>
      </c>
      <c r="Y25" s="18">
        <f t="shared" si="1"/>
        <v>151.80444444444444</v>
      </c>
      <c r="Z25" s="18">
        <f t="shared" si="2"/>
        <v>4554.1333333333332</v>
      </c>
      <c r="AA25" s="18">
        <f t="shared" si="3"/>
        <v>18.975555555555555</v>
      </c>
      <c r="AB25" s="39">
        <v>200</v>
      </c>
      <c r="AC25" s="39">
        <v>50</v>
      </c>
    </row>
    <row r="26" spans="1:29" x14ac:dyDescent="0.2">
      <c r="A26" s="8"/>
      <c r="B26" s="9" t="s">
        <v>195</v>
      </c>
      <c r="C26" s="9" t="s">
        <v>196</v>
      </c>
      <c r="D26" s="10">
        <v>18646</v>
      </c>
      <c r="E26" s="10">
        <v>2</v>
      </c>
      <c r="F26" s="10">
        <v>0</v>
      </c>
      <c r="G26" s="10">
        <v>312333</v>
      </c>
      <c r="H26" s="10">
        <v>330981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18646</v>
      </c>
      <c r="T26" s="10">
        <v>2</v>
      </c>
      <c r="U26" s="10">
        <v>0</v>
      </c>
      <c r="V26" s="10">
        <v>312333</v>
      </c>
      <c r="W26" s="10">
        <v>330981</v>
      </c>
      <c r="X26" s="17">
        <f t="shared" si="0"/>
        <v>27581.75</v>
      </c>
      <c r="Y26" s="18">
        <f t="shared" si="1"/>
        <v>980.68444444444447</v>
      </c>
      <c r="Z26" s="18">
        <f t="shared" si="2"/>
        <v>29420.533333333333</v>
      </c>
      <c r="AA26" s="18">
        <f t="shared" si="3"/>
        <v>122.58555555555556</v>
      </c>
      <c r="AB26" s="39">
        <v>1000</v>
      </c>
      <c r="AC26" s="39">
        <v>350</v>
      </c>
    </row>
    <row r="27" spans="1:29" x14ac:dyDescent="0.2">
      <c r="A27" s="8"/>
      <c r="B27" s="9" t="s">
        <v>261</v>
      </c>
      <c r="C27" s="9" t="s">
        <v>262</v>
      </c>
      <c r="D27" s="10">
        <v>0</v>
      </c>
      <c r="E27" s="10">
        <v>0</v>
      </c>
      <c r="F27" s="10">
        <v>0</v>
      </c>
      <c r="G27" s="10">
        <v>243292</v>
      </c>
      <c r="H27" s="10">
        <v>243292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0</v>
      </c>
      <c r="T27" s="10">
        <v>0</v>
      </c>
      <c r="U27" s="10">
        <v>0</v>
      </c>
      <c r="V27" s="10">
        <v>243292</v>
      </c>
      <c r="W27" s="10">
        <v>243292</v>
      </c>
      <c r="X27" s="17">
        <f t="shared" si="0"/>
        <v>20274.333333333332</v>
      </c>
      <c r="Y27" s="18">
        <f t="shared" si="1"/>
        <v>720.86518518518517</v>
      </c>
      <c r="Z27" s="18">
        <f t="shared" si="2"/>
        <v>21625.955555555556</v>
      </c>
      <c r="AA27" s="18">
        <f t="shared" si="3"/>
        <v>90.108148148148146</v>
      </c>
      <c r="AB27" s="39">
        <v>700</v>
      </c>
      <c r="AC27" s="39">
        <v>250</v>
      </c>
    </row>
    <row r="28" spans="1:29" x14ac:dyDescent="0.2">
      <c r="A28" s="8"/>
      <c r="B28" s="9" t="s">
        <v>8</v>
      </c>
      <c r="C28" s="9" t="s">
        <v>9</v>
      </c>
      <c r="D28" s="10">
        <v>292132</v>
      </c>
      <c r="E28" s="10">
        <v>15</v>
      </c>
      <c r="F28" s="10">
        <v>0</v>
      </c>
      <c r="G28" s="10">
        <v>214560</v>
      </c>
      <c r="H28" s="10">
        <v>506707</v>
      </c>
      <c r="I28" s="10"/>
      <c r="J28" s="10"/>
      <c r="K28" s="10"/>
      <c r="L28" s="10"/>
      <c r="M28" s="10"/>
      <c r="N28" s="10">
        <v>56051</v>
      </c>
      <c r="O28" s="10">
        <v>503132</v>
      </c>
      <c r="P28" s="10">
        <v>0</v>
      </c>
      <c r="Q28" s="10">
        <v>2982</v>
      </c>
      <c r="R28" s="10">
        <v>562165</v>
      </c>
      <c r="S28" s="10">
        <v>348183</v>
      </c>
      <c r="T28" s="10">
        <v>503147</v>
      </c>
      <c r="U28" s="10">
        <v>0</v>
      </c>
      <c r="V28" s="10">
        <v>217542</v>
      </c>
      <c r="W28" s="10">
        <v>1068872</v>
      </c>
      <c r="X28" s="17">
        <f t="shared" si="0"/>
        <v>89072.666666666672</v>
      </c>
      <c r="Y28" s="18">
        <f t="shared" si="1"/>
        <v>3167.0281481481484</v>
      </c>
      <c r="Z28" s="18">
        <f t="shared" si="2"/>
        <v>95010.844444444447</v>
      </c>
      <c r="AA28" s="18">
        <f t="shared" si="3"/>
        <v>395.87851851851855</v>
      </c>
      <c r="AB28" s="39">
        <v>3200</v>
      </c>
      <c r="AC28" s="39">
        <v>1175</v>
      </c>
    </row>
    <row r="29" spans="1:29" x14ac:dyDescent="0.2">
      <c r="A29" s="8"/>
      <c r="B29" s="9" t="s">
        <v>319</v>
      </c>
      <c r="C29" s="9" t="s">
        <v>320</v>
      </c>
      <c r="D29" s="10">
        <v>1965</v>
      </c>
      <c r="E29" s="10">
        <v>29876</v>
      </c>
      <c r="F29" s="10">
        <v>0</v>
      </c>
      <c r="G29" s="10">
        <v>0</v>
      </c>
      <c r="H29" s="10">
        <v>31841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1965</v>
      </c>
      <c r="T29" s="10">
        <v>29876</v>
      </c>
      <c r="U29" s="10">
        <v>0</v>
      </c>
      <c r="V29" s="10">
        <v>0</v>
      </c>
      <c r="W29" s="10">
        <v>31841</v>
      </c>
      <c r="X29" s="17">
        <f t="shared" si="0"/>
        <v>2653.4166666666665</v>
      </c>
      <c r="Y29" s="18">
        <f t="shared" si="1"/>
        <v>94.343703703703696</v>
      </c>
      <c r="Z29" s="18">
        <f t="shared" si="2"/>
        <v>2830.3111111111111</v>
      </c>
      <c r="AA29" s="18">
        <f t="shared" si="3"/>
        <v>11.792962962962962</v>
      </c>
      <c r="AB29" s="39">
        <v>100</v>
      </c>
      <c r="AC29" s="39">
        <v>25</v>
      </c>
    </row>
    <row r="30" spans="1:29" x14ac:dyDescent="0.2">
      <c r="A30" s="8"/>
      <c r="B30" s="9" t="s">
        <v>265</v>
      </c>
      <c r="C30" s="9" t="s">
        <v>266</v>
      </c>
      <c r="D30" s="10">
        <v>3280</v>
      </c>
      <c r="E30" s="10">
        <v>2337</v>
      </c>
      <c r="F30" s="10">
        <v>0</v>
      </c>
      <c r="G30" s="10">
        <v>86834</v>
      </c>
      <c r="H30" s="10">
        <v>92451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3280</v>
      </c>
      <c r="T30" s="10">
        <v>2337</v>
      </c>
      <c r="U30" s="10">
        <v>0</v>
      </c>
      <c r="V30" s="10">
        <v>86834</v>
      </c>
      <c r="W30" s="10">
        <v>92451</v>
      </c>
      <c r="X30" s="17">
        <f t="shared" si="0"/>
        <v>7704.25</v>
      </c>
      <c r="Y30" s="18">
        <f t="shared" si="1"/>
        <v>273.92888888888888</v>
      </c>
      <c r="Z30" s="18">
        <f t="shared" si="2"/>
        <v>8217.8666666666668</v>
      </c>
      <c r="AA30" s="18">
        <f t="shared" si="3"/>
        <v>34.24111111111111</v>
      </c>
      <c r="AB30" s="39">
        <v>200</v>
      </c>
      <c r="AC30" s="39">
        <v>100</v>
      </c>
    </row>
    <row r="31" spans="1:29" x14ac:dyDescent="0.2">
      <c r="A31" s="8"/>
      <c r="B31" s="9" t="s">
        <v>405</v>
      </c>
      <c r="C31" s="9" t="s">
        <v>406</v>
      </c>
      <c r="D31" s="10">
        <v>15309</v>
      </c>
      <c r="E31" s="10">
        <v>0</v>
      </c>
      <c r="F31" s="10">
        <v>0</v>
      </c>
      <c r="G31" s="10">
        <v>63619</v>
      </c>
      <c r="H31" s="10">
        <v>78928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15309</v>
      </c>
      <c r="T31" s="10">
        <v>0</v>
      </c>
      <c r="U31" s="10">
        <v>0</v>
      </c>
      <c r="V31" s="10">
        <v>63619</v>
      </c>
      <c r="W31" s="10">
        <v>78928</v>
      </c>
      <c r="X31" s="17">
        <f t="shared" si="0"/>
        <v>6577.333333333333</v>
      </c>
      <c r="Y31" s="18">
        <f t="shared" si="1"/>
        <v>233.86074074074071</v>
      </c>
      <c r="Z31" s="18">
        <f t="shared" si="2"/>
        <v>7015.8222222222221</v>
      </c>
      <c r="AA31" s="18">
        <f t="shared" si="3"/>
        <v>29.232592592592589</v>
      </c>
      <c r="AB31" s="39">
        <v>200</v>
      </c>
      <c r="AC31" s="39">
        <v>75</v>
      </c>
    </row>
    <row r="32" spans="1:29" x14ac:dyDescent="0.2">
      <c r="A32" s="8"/>
      <c r="B32" s="9" t="s">
        <v>275</v>
      </c>
      <c r="C32" s="9" t="s">
        <v>276</v>
      </c>
      <c r="D32" s="10">
        <v>2816</v>
      </c>
      <c r="E32" s="10">
        <v>0</v>
      </c>
      <c r="F32" s="10">
        <v>0</v>
      </c>
      <c r="G32" s="10">
        <v>61037</v>
      </c>
      <c r="H32" s="10">
        <v>63853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2816</v>
      </c>
      <c r="T32" s="10">
        <v>0</v>
      </c>
      <c r="U32" s="10">
        <v>0</v>
      </c>
      <c r="V32" s="10">
        <v>61037</v>
      </c>
      <c r="W32" s="10">
        <v>63853</v>
      </c>
      <c r="X32" s="17">
        <f t="shared" si="0"/>
        <v>5321.083333333333</v>
      </c>
      <c r="Y32" s="18">
        <f t="shared" si="1"/>
        <v>189.19407407407405</v>
      </c>
      <c r="Z32" s="18">
        <f t="shared" si="2"/>
        <v>5675.8222222222221</v>
      </c>
      <c r="AA32" s="18">
        <f t="shared" si="3"/>
        <v>23.649259259259257</v>
      </c>
      <c r="AB32" s="39">
        <v>200</v>
      </c>
      <c r="AC32" s="39">
        <v>75</v>
      </c>
    </row>
    <row r="33" spans="1:29" x14ac:dyDescent="0.2">
      <c r="A33" s="8"/>
      <c r="B33" s="9" t="s">
        <v>227</v>
      </c>
      <c r="C33" s="9" t="s">
        <v>228</v>
      </c>
      <c r="D33" s="10">
        <v>5798</v>
      </c>
      <c r="E33" s="10">
        <v>46998</v>
      </c>
      <c r="F33" s="10">
        <v>0</v>
      </c>
      <c r="G33" s="10">
        <v>165108</v>
      </c>
      <c r="H33" s="10">
        <v>217904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5798</v>
      </c>
      <c r="T33" s="10">
        <v>46998</v>
      </c>
      <c r="U33" s="10">
        <v>0</v>
      </c>
      <c r="V33" s="10">
        <v>165108</v>
      </c>
      <c r="W33" s="10">
        <v>217904</v>
      </c>
      <c r="X33" s="17">
        <f t="shared" si="0"/>
        <v>18158.666666666668</v>
      </c>
      <c r="Y33" s="18">
        <f t="shared" si="1"/>
        <v>645.64148148148161</v>
      </c>
      <c r="Z33" s="18">
        <f t="shared" si="2"/>
        <v>19369.244444444445</v>
      </c>
      <c r="AA33" s="18">
        <f t="shared" si="3"/>
        <v>80.705185185185201</v>
      </c>
      <c r="AB33" s="39">
        <v>600</v>
      </c>
      <c r="AC33" s="39">
        <v>225</v>
      </c>
    </row>
    <row r="34" spans="1:29" ht="12.75" customHeight="1" x14ac:dyDescent="0.2">
      <c r="A34" s="8"/>
      <c r="B34" s="9" t="s">
        <v>11</v>
      </c>
      <c r="C34" s="9" t="s">
        <v>12</v>
      </c>
      <c r="D34" s="10">
        <v>5125</v>
      </c>
      <c r="E34" s="10">
        <v>54609</v>
      </c>
      <c r="F34" s="10">
        <v>0</v>
      </c>
      <c r="G34" s="10">
        <v>564907</v>
      </c>
      <c r="H34" s="10">
        <v>624641</v>
      </c>
      <c r="I34" s="10"/>
      <c r="J34" s="10"/>
      <c r="K34" s="10"/>
      <c r="L34" s="10"/>
      <c r="M34" s="10"/>
      <c r="N34" s="10">
        <v>1221</v>
      </c>
      <c r="O34" s="10">
        <v>161382</v>
      </c>
      <c r="P34" s="10">
        <v>0</v>
      </c>
      <c r="Q34" s="10">
        <v>0</v>
      </c>
      <c r="R34" s="10">
        <v>162603</v>
      </c>
      <c r="S34" s="10">
        <v>6346</v>
      </c>
      <c r="T34" s="10">
        <v>215991</v>
      </c>
      <c r="U34" s="10">
        <v>0</v>
      </c>
      <c r="V34" s="10">
        <v>564907</v>
      </c>
      <c r="W34" s="10">
        <v>787244</v>
      </c>
      <c r="X34" s="17">
        <f t="shared" si="0"/>
        <v>65603.666666666672</v>
      </c>
      <c r="Y34" s="18">
        <f t="shared" si="1"/>
        <v>2332.574814814815</v>
      </c>
      <c r="Z34" s="18">
        <f t="shared" si="2"/>
        <v>69977.244444444441</v>
      </c>
      <c r="AA34" s="18">
        <f t="shared" si="3"/>
        <v>291.57185185185187</v>
      </c>
      <c r="AB34" s="39">
        <v>2300</v>
      </c>
      <c r="AC34" s="39">
        <v>875</v>
      </c>
    </row>
    <row r="35" spans="1:29" x14ac:dyDescent="0.2">
      <c r="A35" s="8"/>
      <c r="B35" s="9" t="s">
        <v>66</v>
      </c>
      <c r="C35" s="9" t="s">
        <v>67</v>
      </c>
      <c r="D35" s="10">
        <v>33668</v>
      </c>
      <c r="E35" s="10">
        <v>0</v>
      </c>
      <c r="F35" s="10">
        <v>0</v>
      </c>
      <c r="G35" s="10">
        <v>631368</v>
      </c>
      <c r="H35" s="10">
        <v>665036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33668</v>
      </c>
      <c r="T35" s="10">
        <v>0</v>
      </c>
      <c r="U35" s="10">
        <v>0</v>
      </c>
      <c r="V35" s="10">
        <v>631368</v>
      </c>
      <c r="W35" s="10">
        <v>665036</v>
      </c>
      <c r="X35" s="17">
        <f t="shared" si="0"/>
        <v>55419.666666666664</v>
      </c>
      <c r="Y35" s="18">
        <f t="shared" si="1"/>
        <v>1970.477037037037</v>
      </c>
      <c r="Z35" s="18">
        <f t="shared" si="2"/>
        <v>59114.311111111114</v>
      </c>
      <c r="AA35" s="18">
        <f t="shared" si="3"/>
        <v>246.30962962962963</v>
      </c>
      <c r="AB35" s="39">
        <v>2000</v>
      </c>
      <c r="AC35" s="39">
        <v>725</v>
      </c>
    </row>
    <row r="36" spans="1:29" x14ac:dyDescent="0.2">
      <c r="A36" s="8"/>
      <c r="B36" s="9" t="s">
        <v>197</v>
      </c>
      <c r="C36" s="9" t="s">
        <v>198</v>
      </c>
      <c r="D36" s="10">
        <v>4974</v>
      </c>
      <c r="E36" s="10">
        <v>338</v>
      </c>
      <c r="F36" s="10">
        <v>0</v>
      </c>
      <c r="G36" s="10">
        <v>109138</v>
      </c>
      <c r="H36" s="10">
        <v>114450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4974</v>
      </c>
      <c r="T36" s="10">
        <v>338</v>
      </c>
      <c r="U36" s="10">
        <v>0</v>
      </c>
      <c r="V36" s="10">
        <v>109138</v>
      </c>
      <c r="W36" s="10">
        <v>114450</v>
      </c>
      <c r="X36" s="17">
        <f t="shared" si="0"/>
        <v>9537.5</v>
      </c>
      <c r="Y36" s="18">
        <f t="shared" si="1"/>
        <v>339.11111111111109</v>
      </c>
      <c r="Z36" s="18">
        <f t="shared" si="2"/>
        <v>10173.333333333334</v>
      </c>
      <c r="AA36" s="18">
        <f t="shared" si="3"/>
        <v>42.388888888888886</v>
      </c>
      <c r="AB36" s="39">
        <v>300</v>
      </c>
      <c r="AC36" s="39">
        <v>125</v>
      </c>
    </row>
    <row r="37" spans="1:29" x14ac:dyDescent="0.2">
      <c r="A37" s="8"/>
      <c r="B37" s="9" t="s">
        <v>317</v>
      </c>
      <c r="C37" s="9" t="s">
        <v>318</v>
      </c>
      <c r="D37" s="10">
        <v>5759</v>
      </c>
      <c r="E37" s="10">
        <v>0</v>
      </c>
      <c r="F37" s="10">
        <v>0</v>
      </c>
      <c r="G37" s="10">
        <v>6914</v>
      </c>
      <c r="H37" s="10">
        <v>12673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5759</v>
      </c>
      <c r="T37" s="10">
        <v>0</v>
      </c>
      <c r="U37" s="10">
        <v>0</v>
      </c>
      <c r="V37" s="10">
        <v>6914</v>
      </c>
      <c r="W37" s="10">
        <v>12673</v>
      </c>
      <c r="X37" s="17">
        <f t="shared" si="0"/>
        <v>1056.0833333333333</v>
      </c>
      <c r="Y37" s="18">
        <f t="shared" si="1"/>
        <v>37.549629629629628</v>
      </c>
      <c r="Z37" s="18">
        <f t="shared" si="2"/>
        <v>1126.4888888888888</v>
      </c>
      <c r="AA37" s="18">
        <f t="shared" si="3"/>
        <v>4.6937037037037035</v>
      </c>
      <c r="AB37" s="39">
        <v>100</v>
      </c>
      <c r="AC37" s="39">
        <v>25</v>
      </c>
    </row>
    <row r="38" spans="1:29" x14ac:dyDescent="0.2">
      <c r="A38" s="8"/>
      <c r="B38" s="9" t="s">
        <v>113</v>
      </c>
      <c r="C38" s="9" t="s">
        <v>114</v>
      </c>
      <c r="D38" s="10">
        <v>6753</v>
      </c>
      <c r="E38" s="10">
        <v>0</v>
      </c>
      <c r="F38" s="10">
        <v>0</v>
      </c>
      <c r="G38" s="10">
        <v>46435</v>
      </c>
      <c r="H38" s="10">
        <v>53188</v>
      </c>
      <c r="I38" s="10"/>
      <c r="J38" s="10"/>
      <c r="K38" s="10"/>
      <c r="L38" s="10"/>
      <c r="M38" s="10"/>
      <c r="N38" s="10">
        <v>85887</v>
      </c>
      <c r="O38" s="10">
        <v>194200</v>
      </c>
      <c r="P38" s="10">
        <v>0</v>
      </c>
      <c r="Q38" s="10">
        <v>0</v>
      </c>
      <c r="R38" s="10">
        <v>280087</v>
      </c>
      <c r="S38" s="10">
        <v>92640</v>
      </c>
      <c r="T38" s="10">
        <v>194200</v>
      </c>
      <c r="U38" s="10">
        <v>0</v>
      </c>
      <c r="V38" s="10">
        <v>46435</v>
      </c>
      <c r="W38" s="10">
        <v>333275</v>
      </c>
      <c r="X38" s="17">
        <f t="shared" si="0"/>
        <v>27772.916666666668</v>
      </c>
      <c r="Y38" s="18">
        <f t="shared" si="1"/>
        <v>987.48148148148152</v>
      </c>
      <c r="Z38" s="18">
        <f t="shared" si="2"/>
        <v>29624.444444444445</v>
      </c>
      <c r="AA38" s="18">
        <f t="shared" si="3"/>
        <v>123.43518518518519</v>
      </c>
      <c r="AB38" s="39">
        <v>1000</v>
      </c>
      <c r="AC38" s="39">
        <v>375</v>
      </c>
    </row>
    <row r="39" spans="1:29" x14ac:dyDescent="0.2">
      <c r="A39" s="8"/>
      <c r="B39" s="9" t="s">
        <v>167</v>
      </c>
      <c r="C39" s="9" t="s">
        <v>168</v>
      </c>
      <c r="D39" s="10">
        <v>6591</v>
      </c>
      <c r="E39" s="10">
        <v>136550</v>
      </c>
      <c r="F39" s="10">
        <v>0</v>
      </c>
      <c r="G39" s="10">
        <v>0</v>
      </c>
      <c r="H39" s="10">
        <v>143141</v>
      </c>
      <c r="I39" s="10">
        <v>2759</v>
      </c>
      <c r="J39" s="10">
        <v>92532</v>
      </c>
      <c r="K39" s="10">
        <v>0</v>
      </c>
      <c r="L39" s="10">
        <v>0</v>
      </c>
      <c r="M39" s="10">
        <v>95291</v>
      </c>
      <c r="N39" s="10"/>
      <c r="O39" s="10"/>
      <c r="P39" s="10"/>
      <c r="Q39" s="10"/>
      <c r="R39" s="10"/>
      <c r="S39" s="10">
        <v>9350</v>
      </c>
      <c r="T39" s="10">
        <v>229082</v>
      </c>
      <c r="U39" s="10">
        <v>0</v>
      </c>
      <c r="V39" s="10">
        <v>0</v>
      </c>
      <c r="W39" s="10">
        <v>238432</v>
      </c>
      <c r="X39" s="17">
        <f t="shared" si="0"/>
        <v>19869.333333333332</v>
      </c>
      <c r="Y39" s="18">
        <f t="shared" si="1"/>
        <v>706.46518518518508</v>
      </c>
      <c r="Z39" s="18">
        <f t="shared" si="2"/>
        <v>21193.955555555556</v>
      </c>
      <c r="AA39" s="18">
        <f t="shared" si="3"/>
        <v>88.308148148148135</v>
      </c>
      <c r="AB39" s="39">
        <v>700</v>
      </c>
      <c r="AC39" s="39">
        <v>250</v>
      </c>
    </row>
    <row r="40" spans="1:29" x14ac:dyDescent="0.2">
      <c r="A40" s="8"/>
      <c r="B40" s="9" t="s">
        <v>379</v>
      </c>
      <c r="C40" s="9" t="s">
        <v>380</v>
      </c>
      <c r="D40" s="10">
        <v>302</v>
      </c>
      <c r="E40" s="10">
        <v>0</v>
      </c>
      <c r="F40" s="10">
        <v>0</v>
      </c>
      <c r="G40" s="10">
        <v>53013</v>
      </c>
      <c r="H40" s="10">
        <v>53315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302</v>
      </c>
      <c r="T40" s="10">
        <v>0</v>
      </c>
      <c r="U40" s="10">
        <v>0</v>
      </c>
      <c r="V40" s="10">
        <v>53013</v>
      </c>
      <c r="W40" s="10">
        <v>53315</v>
      </c>
      <c r="X40" s="17">
        <f t="shared" si="0"/>
        <v>4442.916666666667</v>
      </c>
      <c r="Y40" s="18">
        <f t="shared" si="1"/>
        <v>157.97037037037038</v>
      </c>
      <c r="Z40" s="18">
        <f t="shared" si="2"/>
        <v>4739.1111111111113</v>
      </c>
      <c r="AA40" s="18">
        <f t="shared" si="3"/>
        <v>19.746296296296297</v>
      </c>
      <c r="AB40" s="39">
        <v>200</v>
      </c>
      <c r="AC40" s="39">
        <v>50</v>
      </c>
    </row>
    <row r="41" spans="1:29" ht="12.75" thickBot="1" x14ac:dyDescent="0.25">
      <c r="A41" s="27" t="s">
        <v>0</v>
      </c>
      <c r="B41" s="27"/>
      <c r="C41" s="27"/>
      <c r="D41" s="29">
        <v>699398</v>
      </c>
      <c r="E41" s="29">
        <v>270920</v>
      </c>
      <c r="F41" s="29">
        <v>0</v>
      </c>
      <c r="G41" s="29">
        <v>5025844</v>
      </c>
      <c r="H41" s="29">
        <v>5996162</v>
      </c>
      <c r="I41" s="29">
        <v>9268</v>
      </c>
      <c r="J41" s="29">
        <v>454363</v>
      </c>
      <c r="K41" s="29">
        <v>0</v>
      </c>
      <c r="L41" s="29">
        <v>0</v>
      </c>
      <c r="M41" s="29">
        <v>463631</v>
      </c>
      <c r="N41" s="29">
        <v>189117</v>
      </c>
      <c r="O41" s="29">
        <v>982644</v>
      </c>
      <c r="P41" s="29">
        <v>0</v>
      </c>
      <c r="Q41" s="29">
        <v>1425685</v>
      </c>
      <c r="R41" s="29">
        <v>2597446</v>
      </c>
      <c r="S41" s="29">
        <v>897783</v>
      </c>
      <c r="T41" s="29">
        <v>1707927</v>
      </c>
      <c r="U41" s="29">
        <v>0</v>
      </c>
      <c r="V41" s="29">
        <v>6451529</v>
      </c>
      <c r="W41" s="29">
        <v>9057239</v>
      </c>
      <c r="X41" s="30">
        <f t="shared" si="0"/>
        <v>754769.91666666663</v>
      </c>
      <c r="Y41" s="25">
        <f t="shared" si="1"/>
        <v>26836.263703703702</v>
      </c>
      <c r="Z41" s="25">
        <f t="shared" si="2"/>
        <v>805087.91111111105</v>
      </c>
      <c r="AA41" s="25">
        <f t="shared" si="3"/>
        <v>3354.5329629629628</v>
      </c>
      <c r="AB41" s="40">
        <f>SUM(AB10:AB40)</f>
        <v>26600</v>
      </c>
      <c r="AC41" s="40">
        <v>9950</v>
      </c>
    </row>
    <row r="42" spans="1:29" ht="12.75" thickTop="1" x14ac:dyDescent="0.2">
      <c r="A42" s="19" t="s">
        <v>27</v>
      </c>
      <c r="B42" s="20" t="s">
        <v>28</v>
      </c>
      <c r="C42" s="20" t="s">
        <v>29</v>
      </c>
      <c r="D42" s="21">
        <v>2723</v>
      </c>
      <c r="E42" s="21">
        <v>46</v>
      </c>
      <c r="F42" s="21">
        <v>0</v>
      </c>
      <c r="G42" s="21">
        <v>82925</v>
      </c>
      <c r="H42" s="21">
        <v>85694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2723</v>
      </c>
      <c r="T42" s="21">
        <v>46</v>
      </c>
      <c r="U42" s="21">
        <v>0</v>
      </c>
      <c r="V42" s="21">
        <v>82925</v>
      </c>
      <c r="W42" s="21">
        <v>85694</v>
      </c>
      <c r="X42" s="22">
        <f t="shared" si="0"/>
        <v>7141.166666666667</v>
      </c>
      <c r="Y42" s="36">
        <f t="shared" si="1"/>
        <v>253.90814814814817</v>
      </c>
      <c r="Z42" s="36">
        <f t="shared" si="2"/>
        <v>7617.2444444444445</v>
      </c>
      <c r="AA42" s="36">
        <f t="shared" si="3"/>
        <v>31.738518518518521</v>
      </c>
      <c r="AB42" s="41">
        <v>200</v>
      </c>
      <c r="AC42" s="41">
        <v>100</v>
      </c>
    </row>
    <row r="43" spans="1:29" x14ac:dyDescent="0.2">
      <c r="A43" s="8"/>
      <c r="B43" s="9" t="s">
        <v>92</v>
      </c>
      <c r="C43" s="9" t="s">
        <v>93</v>
      </c>
      <c r="D43" s="10">
        <v>66824</v>
      </c>
      <c r="E43" s="10">
        <v>14233</v>
      </c>
      <c r="F43" s="10">
        <v>0</v>
      </c>
      <c r="G43" s="10">
        <v>128951</v>
      </c>
      <c r="H43" s="10">
        <v>210008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66824</v>
      </c>
      <c r="T43" s="10">
        <v>14233</v>
      </c>
      <c r="U43" s="10">
        <v>0</v>
      </c>
      <c r="V43" s="10">
        <v>128951</v>
      </c>
      <c r="W43" s="10">
        <v>210008</v>
      </c>
      <c r="X43" s="16">
        <f t="shared" si="0"/>
        <v>17500.666666666668</v>
      </c>
      <c r="Y43" s="18">
        <f t="shared" si="1"/>
        <v>622.24592592592603</v>
      </c>
      <c r="Z43" s="18">
        <f t="shared" si="2"/>
        <v>18667.37777777778</v>
      </c>
      <c r="AA43" s="18">
        <f t="shared" si="3"/>
        <v>77.780740740740754</v>
      </c>
      <c r="AB43" s="39">
        <v>600</v>
      </c>
      <c r="AC43" s="39">
        <v>225</v>
      </c>
    </row>
    <row r="44" spans="1:29" x14ac:dyDescent="0.2">
      <c r="A44" s="8"/>
      <c r="B44" s="9" t="s">
        <v>407</v>
      </c>
      <c r="C44" s="9" t="s">
        <v>408</v>
      </c>
      <c r="D44" s="10">
        <v>513</v>
      </c>
      <c r="E44" s="10">
        <v>199</v>
      </c>
      <c r="F44" s="10">
        <v>0</v>
      </c>
      <c r="G44" s="10">
        <v>18221</v>
      </c>
      <c r="H44" s="10">
        <v>18933</v>
      </c>
      <c r="I44" s="10"/>
      <c r="J44" s="10"/>
      <c r="K44" s="10"/>
      <c r="L44" s="10"/>
      <c r="M44" s="10"/>
      <c r="N44" s="10">
        <v>12188</v>
      </c>
      <c r="O44" s="10">
        <v>0</v>
      </c>
      <c r="P44" s="10">
        <v>0</v>
      </c>
      <c r="Q44" s="10">
        <v>124048</v>
      </c>
      <c r="R44" s="10">
        <v>136236</v>
      </c>
      <c r="S44" s="10">
        <v>12701</v>
      </c>
      <c r="T44" s="10">
        <v>199</v>
      </c>
      <c r="U44" s="10">
        <v>0</v>
      </c>
      <c r="V44" s="10">
        <v>142269</v>
      </c>
      <c r="W44" s="10">
        <v>155169</v>
      </c>
      <c r="X44" s="16">
        <f t="shared" si="0"/>
        <v>12930.75</v>
      </c>
      <c r="Y44" s="18">
        <f t="shared" si="1"/>
        <v>459.76</v>
      </c>
      <c r="Z44" s="18">
        <f t="shared" si="2"/>
        <v>13792.8</v>
      </c>
      <c r="AA44" s="18">
        <f t="shared" si="3"/>
        <v>57.47</v>
      </c>
      <c r="AB44" s="39">
        <v>400</v>
      </c>
      <c r="AC44" s="39">
        <v>175</v>
      </c>
    </row>
    <row r="45" spans="1:29" x14ac:dyDescent="0.2">
      <c r="A45" s="8"/>
      <c r="B45" s="9" t="s">
        <v>235</v>
      </c>
      <c r="C45" s="9" t="s">
        <v>236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4320</v>
      </c>
      <c r="O45" s="10">
        <v>0</v>
      </c>
      <c r="P45" s="10">
        <v>0</v>
      </c>
      <c r="Q45" s="10">
        <v>69796</v>
      </c>
      <c r="R45" s="10">
        <v>74116</v>
      </c>
      <c r="S45" s="10">
        <v>4320</v>
      </c>
      <c r="T45" s="10">
        <v>0</v>
      </c>
      <c r="U45" s="10">
        <v>0</v>
      </c>
      <c r="V45" s="10">
        <v>69796</v>
      </c>
      <c r="W45" s="10">
        <v>74116</v>
      </c>
      <c r="X45" s="16">
        <f t="shared" si="0"/>
        <v>6176.333333333333</v>
      </c>
      <c r="Y45" s="18">
        <f t="shared" si="1"/>
        <v>219.60296296296295</v>
      </c>
      <c r="Z45" s="18">
        <f t="shared" si="2"/>
        <v>6588.0888888888885</v>
      </c>
      <c r="AA45" s="18">
        <f t="shared" si="3"/>
        <v>27.450370370370369</v>
      </c>
      <c r="AB45" s="39">
        <v>200</v>
      </c>
      <c r="AC45" s="39">
        <v>75</v>
      </c>
    </row>
    <row r="46" spans="1:29" ht="12.75" thickBot="1" x14ac:dyDescent="0.25">
      <c r="A46" s="27" t="s">
        <v>0</v>
      </c>
      <c r="B46" s="27"/>
      <c r="C46" s="27"/>
      <c r="D46" s="29">
        <v>70060</v>
      </c>
      <c r="E46" s="29">
        <v>14478</v>
      </c>
      <c r="F46" s="29">
        <v>0</v>
      </c>
      <c r="G46" s="29">
        <v>230097</v>
      </c>
      <c r="H46" s="29">
        <v>314635</v>
      </c>
      <c r="I46" s="29"/>
      <c r="J46" s="29"/>
      <c r="K46" s="29"/>
      <c r="L46" s="29"/>
      <c r="M46" s="29"/>
      <c r="N46" s="29">
        <v>16508</v>
      </c>
      <c r="O46" s="29">
        <v>0</v>
      </c>
      <c r="P46" s="29">
        <v>0</v>
      </c>
      <c r="Q46" s="29">
        <v>193844</v>
      </c>
      <c r="R46" s="29">
        <v>210352</v>
      </c>
      <c r="S46" s="29">
        <v>86568</v>
      </c>
      <c r="T46" s="29">
        <v>14478</v>
      </c>
      <c r="U46" s="29">
        <v>0</v>
      </c>
      <c r="V46" s="29">
        <v>423941</v>
      </c>
      <c r="W46" s="29">
        <v>524987</v>
      </c>
      <c r="X46" s="24">
        <f t="shared" si="0"/>
        <v>43748.916666666664</v>
      </c>
      <c r="Y46" s="25">
        <f t="shared" si="1"/>
        <v>1555.517037037037</v>
      </c>
      <c r="Z46" s="25">
        <f t="shared" si="2"/>
        <v>46665.511111111111</v>
      </c>
      <c r="AA46" s="25">
        <f t="shared" si="3"/>
        <v>194.43962962962962</v>
      </c>
      <c r="AB46" s="40">
        <f>SUM(AB42:AB45)</f>
        <v>1400</v>
      </c>
      <c r="AC46" s="40">
        <v>575</v>
      </c>
    </row>
    <row r="47" spans="1:29" ht="12.75" thickTop="1" x14ac:dyDescent="0.2">
      <c r="A47" s="19" t="s">
        <v>106</v>
      </c>
      <c r="B47" s="20" t="s">
        <v>203</v>
      </c>
      <c r="C47" s="20" t="s">
        <v>204</v>
      </c>
      <c r="D47" s="21">
        <v>14792</v>
      </c>
      <c r="E47" s="21">
        <v>3421</v>
      </c>
      <c r="F47" s="21">
        <v>0</v>
      </c>
      <c r="G47" s="21">
        <v>221493</v>
      </c>
      <c r="H47" s="21">
        <v>239706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14792</v>
      </c>
      <c r="T47" s="21">
        <v>3421</v>
      </c>
      <c r="U47" s="21">
        <v>0</v>
      </c>
      <c r="V47" s="21">
        <v>221493</v>
      </c>
      <c r="W47" s="21">
        <v>239706</v>
      </c>
      <c r="X47" s="22">
        <f t="shared" si="0"/>
        <v>19975.5</v>
      </c>
      <c r="Y47" s="36">
        <f t="shared" si="1"/>
        <v>710.24</v>
      </c>
      <c r="Z47" s="36">
        <f t="shared" si="2"/>
        <v>21307.200000000001</v>
      </c>
      <c r="AA47" s="36">
        <f t="shared" si="3"/>
        <v>88.78</v>
      </c>
      <c r="AB47" s="41">
        <v>700</v>
      </c>
      <c r="AC47" s="41">
        <v>250</v>
      </c>
    </row>
    <row r="48" spans="1:29" x14ac:dyDescent="0.2">
      <c r="A48" s="8"/>
      <c r="B48" s="9" t="s">
        <v>343</v>
      </c>
      <c r="C48" s="9" t="s">
        <v>344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v>1042</v>
      </c>
      <c r="O48" s="10">
        <v>0</v>
      </c>
      <c r="P48" s="10">
        <v>0</v>
      </c>
      <c r="Q48" s="10">
        <v>5013</v>
      </c>
      <c r="R48" s="10">
        <v>6055</v>
      </c>
      <c r="S48" s="10">
        <v>1042</v>
      </c>
      <c r="T48" s="10">
        <v>0</v>
      </c>
      <c r="U48" s="10">
        <v>0</v>
      </c>
      <c r="V48" s="10">
        <v>5013</v>
      </c>
      <c r="W48" s="10">
        <v>6055</v>
      </c>
      <c r="X48" s="16">
        <f t="shared" si="0"/>
        <v>504.58333333333331</v>
      </c>
      <c r="Y48" s="18">
        <f t="shared" si="1"/>
        <v>17.94074074074074</v>
      </c>
      <c r="Z48" s="18">
        <f t="shared" si="2"/>
        <v>538.22222222222217</v>
      </c>
      <c r="AA48" s="18">
        <f t="shared" si="3"/>
        <v>2.2425925925925925</v>
      </c>
      <c r="AB48" s="39">
        <v>100</v>
      </c>
      <c r="AC48" s="39">
        <v>25</v>
      </c>
    </row>
    <row r="49" spans="1:29" x14ac:dyDescent="0.2">
      <c r="A49" s="8"/>
      <c r="B49" s="9" t="s">
        <v>267</v>
      </c>
      <c r="C49" s="9" t="s">
        <v>268</v>
      </c>
      <c r="D49" s="10">
        <v>210</v>
      </c>
      <c r="E49" s="10">
        <v>0</v>
      </c>
      <c r="F49" s="10">
        <v>0</v>
      </c>
      <c r="G49" s="10">
        <v>45688</v>
      </c>
      <c r="H49" s="10">
        <v>45898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210</v>
      </c>
      <c r="T49" s="10">
        <v>0</v>
      </c>
      <c r="U49" s="10">
        <v>0</v>
      </c>
      <c r="V49" s="10">
        <v>45688</v>
      </c>
      <c r="W49" s="10">
        <v>45898</v>
      </c>
      <c r="X49" s="16">
        <f t="shared" si="0"/>
        <v>3824.8333333333335</v>
      </c>
      <c r="Y49" s="18">
        <f t="shared" si="1"/>
        <v>135.99407407407409</v>
      </c>
      <c r="Z49" s="18">
        <f t="shared" si="2"/>
        <v>4079.8222222222221</v>
      </c>
      <c r="AA49" s="18">
        <f t="shared" si="3"/>
        <v>16.999259259259262</v>
      </c>
      <c r="AB49" s="39">
        <v>200</v>
      </c>
      <c r="AC49" s="39">
        <v>50</v>
      </c>
    </row>
    <row r="50" spans="1:29" x14ac:dyDescent="0.2">
      <c r="A50" s="8"/>
      <c r="B50" s="9" t="s">
        <v>347</v>
      </c>
      <c r="C50" s="9" t="s">
        <v>348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v>0</v>
      </c>
      <c r="O50" s="10">
        <v>0</v>
      </c>
      <c r="P50" s="10">
        <v>0</v>
      </c>
      <c r="Q50" s="10">
        <v>21348</v>
      </c>
      <c r="R50" s="10">
        <v>21348</v>
      </c>
      <c r="S50" s="10">
        <v>0</v>
      </c>
      <c r="T50" s="10">
        <v>0</v>
      </c>
      <c r="U50" s="10">
        <v>0</v>
      </c>
      <c r="V50" s="10">
        <v>21348</v>
      </c>
      <c r="W50" s="10">
        <v>21348</v>
      </c>
      <c r="X50" s="16">
        <f t="shared" si="0"/>
        <v>1779</v>
      </c>
      <c r="Y50" s="18">
        <f t="shared" si="1"/>
        <v>63.25333333333333</v>
      </c>
      <c r="Z50" s="18">
        <f t="shared" si="2"/>
        <v>1897.6</v>
      </c>
      <c r="AA50" s="18">
        <f t="shared" si="3"/>
        <v>7.9066666666666663</v>
      </c>
      <c r="AB50" s="39">
        <v>100</v>
      </c>
      <c r="AC50" s="39">
        <v>25</v>
      </c>
    </row>
    <row r="51" spans="1:29" x14ac:dyDescent="0.2">
      <c r="A51" s="8"/>
      <c r="B51" s="9" t="s">
        <v>375</v>
      </c>
      <c r="C51" s="9" t="s">
        <v>376</v>
      </c>
      <c r="D51" s="10"/>
      <c r="E51" s="10"/>
      <c r="F51" s="10"/>
      <c r="G51" s="10"/>
      <c r="H51" s="10"/>
      <c r="I51" s="10">
        <v>0</v>
      </c>
      <c r="J51" s="10">
        <v>0</v>
      </c>
      <c r="K51" s="10">
        <v>0</v>
      </c>
      <c r="L51" s="10">
        <v>25972</v>
      </c>
      <c r="M51" s="10">
        <v>25972</v>
      </c>
      <c r="N51" s="10"/>
      <c r="O51" s="10"/>
      <c r="P51" s="10"/>
      <c r="Q51" s="10"/>
      <c r="R51" s="10"/>
      <c r="S51" s="10">
        <v>0</v>
      </c>
      <c r="T51" s="10">
        <v>0</v>
      </c>
      <c r="U51" s="10">
        <v>0</v>
      </c>
      <c r="V51" s="10">
        <v>25972</v>
      </c>
      <c r="W51" s="10">
        <v>25972</v>
      </c>
      <c r="X51" s="16">
        <f t="shared" si="0"/>
        <v>2164.3333333333335</v>
      </c>
      <c r="Y51" s="18">
        <f t="shared" si="1"/>
        <v>76.954074074074086</v>
      </c>
      <c r="Z51" s="18">
        <f t="shared" si="2"/>
        <v>2308.6222222222223</v>
      </c>
      <c r="AA51" s="18">
        <f t="shared" si="3"/>
        <v>9.6192592592592607</v>
      </c>
      <c r="AB51" s="39">
        <v>100</v>
      </c>
      <c r="AC51" s="39">
        <v>25</v>
      </c>
    </row>
    <row r="52" spans="1:29" x14ac:dyDescent="0.2">
      <c r="A52" s="8"/>
      <c r="B52" s="9" t="s">
        <v>371</v>
      </c>
      <c r="C52" s="9" t="s">
        <v>372</v>
      </c>
      <c r="D52" s="10">
        <v>8598</v>
      </c>
      <c r="E52" s="10">
        <v>0</v>
      </c>
      <c r="F52" s="10">
        <v>0</v>
      </c>
      <c r="G52" s="10">
        <v>49523</v>
      </c>
      <c r="H52" s="10">
        <v>58121</v>
      </c>
      <c r="I52" s="10"/>
      <c r="J52" s="10"/>
      <c r="K52" s="10"/>
      <c r="L52" s="10"/>
      <c r="M52" s="10"/>
      <c r="N52" s="10">
        <v>0</v>
      </c>
      <c r="O52" s="10">
        <v>0</v>
      </c>
      <c r="P52" s="10">
        <v>0</v>
      </c>
      <c r="Q52" s="10">
        <v>1</v>
      </c>
      <c r="R52" s="10">
        <v>1</v>
      </c>
      <c r="S52" s="10">
        <v>8598</v>
      </c>
      <c r="T52" s="10">
        <v>0</v>
      </c>
      <c r="U52" s="10">
        <v>0</v>
      </c>
      <c r="V52" s="10">
        <v>49524</v>
      </c>
      <c r="W52" s="10">
        <v>58122</v>
      </c>
      <c r="X52" s="16">
        <f t="shared" si="0"/>
        <v>4843.5</v>
      </c>
      <c r="Y52" s="18">
        <f t="shared" si="1"/>
        <v>172.21333333333334</v>
      </c>
      <c r="Z52" s="18">
        <f t="shared" si="2"/>
        <v>5166.3999999999996</v>
      </c>
      <c r="AA52" s="18">
        <f t="shared" si="3"/>
        <v>21.526666666666667</v>
      </c>
      <c r="AB52" s="39">
        <v>200</v>
      </c>
      <c r="AC52" s="39">
        <v>50</v>
      </c>
    </row>
    <row r="53" spans="1:29" x14ac:dyDescent="0.2">
      <c r="A53" s="8"/>
      <c r="B53" s="9" t="s">
        <v>321</v>
      </c>
      <c r="C53" s="9" t="s">
        <v>322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0</v>
      </c>
      <c r="O53" s="10">
        <v>0</v>
      </c>
      <c r="P53" s="10">
        <v>0</v>
      </c>
      <c r="Q53" s="10">
        <v>25448</v>
      </c>
      <c r="R53" s="10">
        <v>25448</v>
      </c>
      <c r="S53" s="10">
        <v>0</v>
      </c>
      <c r="T53" s="10">
        <v>0</v>
      </c>
      <c r="U53" s="10">
        <v>0</v>
      </c>
      <c r="V53" s="10">
        <v>25448</v>
      </c>
      <c r="W53" s="10">
        <v>25448</v>
      </c>
      <c r="X53" s="16">
        <f t="shared" si="0"/>
        <v>2120.6666666666665</v>
      </c>
      <c r="Y53" s="18">
        <f t="shared" si="1"/>
        <v>75.401481481481468</v>
      </c>
      <c r="Z53" s="18">
        <f t="shared" si="2"/>
        <v>2262.0444444444443</v>
      </c>
      <c r="AA53" s="18">
        <f t="shared" si="3"/>
        <v>9.4251851851851836</v>
      </c>
      <c r="AB53" s="39">
        <v>100</v>
      </c>
      <c r="AC53" s="39">
        <v>25</v>
      </c>
    </row>
    <row r="54" spans="1:29" x14ac:dyDescent="0.2">
      <c r="A54" s="8"/>
      <c r="B54" s="9" t="s">
        <v>223</v>
      </c>
      <c r="C54" s="9" t="s">
        <v>224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8023</v>
      </c>
      <c r="O54" s="10">
        <v>0</v>
      </c>
      <c r="P54" s="10">
        <v>0</v>
      </c>
      <c r="Q54" s="10">
        <v>0</v>
      </c>
      <c r="R54" s="10">
        <v>8023</v>
      </c>
      <c r="S54" s="10">
        <v>8023</v>
      </c>
      <c r="T54" s="10">
        <v>0</v>
      </c>
      <c r="U54" s="10">
        <v>0</v>
      </c>
      <c r="V54" s="10">
        <v>0</v>
      </c>
      <c r="W54" s="10">
        <v>8023</v>
      </c>
      <c r="X54" s="16">
        <f t="shared" si="0"/>
        <v>668.58333333333337</v>
      </c>
      <c r="Y54" s="18">
        <f t="shared" si="1"/>
        <v>23.771851851851853</v>
      </c>
      <c r="Z54" s="18">
        <f t="shared" si="2"/>
        <v>713.15555555555557</v>
      </c>
      <c r="AA54" s="18">
        <f t="shared" si="3"/>
        <v>2.9714814814814816</v>
      </c>
      <c r="AB54" s="39">
        <v>100</v>
      </c>
      <c r="AC54" s="39">
        <v>25</v>
      </c>
    </row>
    <row r="55" spans="1:29" x14ac:dyDescent="0.2">
      <c r="A55" s="8"/>
      <c r="B55" s="9" t="s">
        <v>185</v>
      </c>
      <c r="C55" s="9" t="s">
        <v>186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8</v>
      </c>
      <c r="O55" s="10">
        <v>0</v>
      </c>
      <c r="P55" s="10">
        <v>0</v>
      </c>
      <c r="Q55" s="10">
        <v>0</v>
      </c>
      <c r="R55" s="10">
        <v>8</v>
      </c>
      <c r="S55" s="10">
        <v>8</v>
      </c>
      <c r="T55" s="10">
        <v>0</v>
      </c>
      <c r="U55" s="10">
        <v>0</v>
      </c>
      <c r="V55" s="10">
        <v>0</v>
      </c>
      <c r="W55" s="10">
        <v>8</v>
      </c>
      <c r="X55" s="16">
        <f t="shared" si="0"/>
        <v>0.66666666666666663</v>
      </c>
      <c r="Y55" s="18">
        <f t="shared" si="1"/>
        <v>2.3703703703703703E-2</v>
      </c>
      <c r="Z55" s="18">
        <f t="shared" si="2"/>
        <v>0.71111111111111114</v>
      </c>
      <c r="AA55" s="18">
        <f t="shared" si="3"/>
        <v>2.9629629629629628E-3</v>
      </c>
      <c r="AB55" s="39">
        <v>100</v>
      </c>
      <c r="AC55" s="39">
        <v>0</v>
      </c>
    </row>
    <row r="56" spans="1:29" x14ac:dyDescent="0.2">
      <c r="A56" s="8"/>
      <c r="B56" s="9" t="s">
        <v>125</v>
      </c>
      <c r="C56" s="9" t="s">
        <v>126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2257</v>
      </c>
      <c r="O56" s="10">
        <v>24399</v>
      </c>
      <c r="P56" s="10">
        <v>0</v>
      </c>
      <c r="Q56" s="10">
        <v>0</v>
      </c>
      <c r="R56" s="10">
        <v>26656</v>
      </c>
      <c r="S56" s="10">
        <v>2257</v>
      </c>
      <c r="T56" s="10">
        <v>24399</v>
      </c>
      <c r="U56" s="10">
        <v>0</v>
      </c>
      <c r="V56" s="10">
        <v>0</v>
      </c>
      <c r="W56" s="10">
        <v>26656</v>
      </c>
      <c r="X56" s="16">
        <f t="shared" si="0"/>
        <v>2221.3333333333335</v>
      </c>
      <c r="Y56" s="18">
        <f t="shared" si="1"/>
        <v>78.980740740740742</v>
      </c>
      <c r="Z56" s="18">
        <f t="shared" si="2"/>
        <v>2369.4222222222224</v>
      </c>
      <c r="AA56" s="18">
        <f t="shared" si="3"/>
        <v>9.8725925925925928</v>
      </c>
      <c r="AB56" s="39">
        <v>100</v>
      </c>
      <c r="AC56" s="39">
        <v>25</v>
      </c>
    </row>
    <row r="57" spans="1:29" x14ac:dyDescent="0.2">
      <c r="A57" s="8"/>
      <c r="B57" s="9" t="s">
        <v>107</v>
      </c>
      <c r="C57" s="9" t="s">
        <v>108</v>
      </c>
      <c r="D57" s="10">
        <v>0</v>
      </c>
      <c r="E57" s="10">
        <v>0</v>
      </c>
      <c r="F57" s="10">
        <v>0</v>
      </c>
      <c r="G57" s="10">
        <v>211359</v>
      </c>
      <c r="H57" s="10">
        <v>211359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0</v>
      </c>
      <c r="T57" s="10">
        <v>0</v>
      </c>
      <c r="U57" s="10">
        <v>0</v>
      </c>
      <c r="V57" s="10">
        <v>211359</v>
      </c>
      <c r="W57" s="10">
        <v>211359</v>
      </c>
      <c r="X57" s="16">
        <f t="shared" si="0"/>
        <v>17613.25</v>
      </c>
      <c r="Y57" s="18">
        <f t="shared" si="1"/>
        <v>626.24888888888893</v>
      </c>
      <c r="Z57" s="18">
        <f t="shared" si="2"/>
        <v>18787.466666666667</v>
      </c>
      <c r="AA57" s="18">
        <f t="shared" si="3"/>
        <v>78.281111111111116</v>
      </c>
      <c r="AB57" s="39">
        <v>600</v>
      </c>
      <c r="AC57" s="39">
        <v>250</v>
      </c>
    </row>
    <row r="58" spans="1:29" x14ac:dyDescent="0.2">
      <c r="A58" s="8"/>
      <c r="B58" s="9" t="s">
        <v>187</v>
      </c>
      <c r="C58" s="9" t="s">
        <v>188</v>
      </c>
      <c r="D58" s="10">
        <v>3236</v>
      </c>
      <c r="E58" s="10">
        <v>2</v>
      </c>
      <c r="F58" s="10">
        <v>0</v>
      </c>
      <c r="G58" s="10">
        <v>25934</v>
      </c>
      <c r="H58" s="10">
        <v>29172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v>3236</v>
      </c>
      <c r="T58" s="10">
        <v>2</v>
      </c>
      <c r="U58" s="10">
        <v>0</v>
      </c>
      <c r="V58" s="10">
        <v>25934</v>
      </c>
      <c r="W58" s="10">
        <v>29172</v>
      </c>
      <c r="X58" s="16">
        <f t="shared" si="0"/>
        <v>2431</v>
      </c>
      <c r="Y58" s="18">
        <f t="shared" si="1"/>
        <v>86.435555555555553</v>
      </c>
      <c r="Z58" s="18">
        <f t="shared" si="2"/>
        <v>2593.0666666666666</v>
      </c>
      <c r="AA58" s="18">
        <f t="shared" si="3"/>
        <v>10.804444444444444</v>
      </c>
      <c r="AB58" s="39">
        <v>100</v>
      </c>
      <c r="AC58" s="39">
        <v>25</v>
      </c>
    </row>
    <row r="59" spans="1:29" x14ac:dyDescent="0.2">
      <c r="A59" s="8"/>
      <c r="B59" s="9" t="s">
        <v>393</v>
      </c>
      <c r="C59" s="9" t="s">
        <v>394</v>
      </c>
      <c r="D59" s="10">
        <v>3421</v>
      </c>
      <c r="E59" s="10">
        <v>0</v>
      </c>
      <c r="F59" s="10">
        <v>0</v>
      </c>
      <c r="G59" s="10">
        <v>18348</v>
      </c>
      <c r="H59" s="10">
        <v>21769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3421</v>
      </c>
      <c r="T59" s="10">
        <v>0</v>
      </c>
      <c r="U59" s="10">
        <v>0</v>
      </c>
      <c r="V59" s="10">
        <v>18348</v>
      </c>
      <c r="W59" s="10">
        <v>21769</v>
      </c>
      <c r="X59" s="16">
        <f t="shared" si="0"/>
        <v>1814.0833333333333</v>
      </c>
      <c r="Y59" s="18">
        <f t="shared" si="1"/>
        <v>64.500740740740738</v>
      </c>
      <c r="Z59" s="18">
        <f t="shared" si="2"/>
        <v>1935.0222222222221</v>
      </c>
      <c r="AA59" s="18">
        <f t="shared" si="3"/>
        <v>8.0625925925925923</v>
      </c>
      <c r="AB59" s="39">
        <v>100</v>
      </c>
      <c r="AC59" s="39">
        <v>25</v>
      </c>
    </row>
    <row r="60" spans="1:29" ht="12.75" thickBot="1" x14ac:dyDescent="0.25">
      <c r="A60" s="31" t="s">
        <v>0</v>
      </c>
      <c r="B60" s="37"/>
      <c r="C60" s="27"/>
      <c r="D60" s="29">
        <v>30257</v>
      </c>
      <c r="E60" s="29">
        <v>3423</v>
      </c>
      <c r="F60" s="29">
        <v>0</v>
      </c>
      <c r="G60" s="29">
        <v>572345</v>
      </c>
      <c r="H60" s="29">
        <v>606025</v>
      </c>
      <c r="I60" s="29">
        <v>0</v>
      </c>
      <c r="J60" s="29">
        <v>0</v>
      </c>
      <c r="K60" s="29">
        <v>0</v>
      </c>
      <c r="L60" s="29">
        <v>25972</v>
      </c>
      <c r="M60" s="29">
        <v>25972</v>
      </c>
      <c r="N60" s="29">
        <v>11330</v>
      </c>
      <c r="O60" s="29">
        <v>24399</v>
      </c>
      <c r="P60" s="29">
        <v>0</v>
      </c>
      <c r="Q60" s="29">
        <v>51810</v>
      </c>
      <c r="R60" s="29">
        <v>87539</v>
      </c>
      <c r="S60" s="29">
        <v>41587</v>
      </c>
      <c r="T60" s="29">
        <v>27822</v>
      </c>
      <c r="U60" s="29">
        <v>0</v>
      </c>
      <c r="V60" s="29">
        <v>650127</v>
      </c>
      <c r="W60" s="23">
        <v>719536</v>
      </c>
      <c r="X60" s="24">
        <f t="shared" si="0"/>
        <v>59961.333333333336</v>
      </c>
      <c r="Y60" s="25">
        <f t="shared" si="1"/>
        <v>2131.9585185185188</v>
      </c>
      <c r="Z60" s="25">
        <f t="shared" si="2"/>
        <v>63958.755555555559</v>
      </c>
      <c r="AA60" s="25">
        <f t="shared" si="3"/>
        <v>266.49481481481484</v>
      </c>
      <c r="AB60" s="40">
        <f>SUM(AB47:AB59)</f>
        <v>2600</v>
      </c>
      <c r="AC60" s="40">
        <v>800</v>
      </c>
    </row>
    <row r="61" spans="1:29" ht="12.75" thickTop="1" x14ac:dyDescent="0.2">
      <c r="A61" s="19" t="s">
        <v>59</v>
      </c>
      <c r="B61" s="20" t="s">
        <v>191</v>
      </c>
      <c r="C61" s="20" t="s">
        <v>192</v>
      </c>
      <c r="D61" s="21">
        <v>3832</v>
      </c>
      <c r="E61" s="21">
        <v>0</v>
      </c>
      <c r="F61" s="21">
        <v>0</v>
      </c>
      <c r="G61" s="21">
        <v>63643</v>
      </c>
      <c r="H61" s="21">
        <v>67475</v>
      </c>
      <c r="I61" s="21">
        <v>18228</v>
      </c>
      <c r="J61" s="21">
        <v>161863</v>
      </c>
      <c r="K61" s="21">
        <v>0</v>
      </c>
      <c r="L61" s="21">
        <v>0</v>
      </c>
      <c r="M61" s="21">
        <v>180091</v>
      </c>
      <c r="N61" s="21"/>
      <c r="O61" s="21"/>
      <c r="P61" s="21"/>
      <c r="Q61" s="21"/>
      <c r="R61" s="21"/>
      <c r="S61" s="21">
        <v>22060</v>
      </c>
      <c r="T61" s="21">
        <v>161863</v>
      </c>
      <c r="U61" s="21">
        <v>0</v>
      </c>
      <c r="V61" s="21">
        <v>63643</v>
      </c>
      <c r="W61" s="21">
        <v>247566</v>
      </c>
      <c r="X61" s="22">
        <f t="shared" si="0"/>
        <v>20630.5</v>
      </c>
      <c r="Y61" s="36">
        <f t="shared" si="1"/>
        <v>733.5288888888889</v>
      </c>
      <c r="Z61" s="36">
        <f t="shared" si="2"/>
        <v>22005.866666666665</v>
      </c>
      <c r="AA61" s="36">
        <f t="shared" si="3"/>
        <v>91.691111111111113</v>
      </c>
      <c r="AB61" s="41">
        <v>700</v>
      </c>
      <c r="AC61" s="41">
        <v>275</v>
      </c>
    </row>
    <row r="62" spans="1:29" x14ac:dyDescent="0.2">
      <c r="A62" s="8"/>
      <c r="B62" s="9" t="s">
        <v>183</v>
      </c>
      <c r="C62" s="9" t="s">
        <v>184</v>
      </c>
      <c r="D62" s="10">
        <v>9495</v>
      </c>
      <c r="E62" s="10">
        <v>1</v>
      </c>
      <c r="F62" s="10">
        <v>0</v>
      </c>
      <c r="G62" s="10">
        <v>134367</v>
      </c>
      <c r="H62" s="10">
        <v>143863</v>
      </c>
      <c r="I62" s="10">
        <v>288</v>
      </c>
      <c r="J62" s="10">
        <v>0</v>
      </c>
      <c r="K62" s="10">
        <v>0</v>
      </c>
      <c r="L62" s="10">
        <v>0</v>
      </c>
      <c r="M62" s="10">
        <v>288</v>
      </c>
      <c r="N62" s="10">
        <v>62726</v>
      </c>
      <c r="O62" s="10">
        <v>16901</v>
      </c>
      <c r="P62" s="10">
        <v>0</v>
      </c>
      <c r="Q62" s="10">
        <v>352726</v>
      </c>
      <c r="R62" s="10">
        <v>432353</v>
      </c>
      <c r="S62" s="10">
        <v>72509</v>
      </c>
      <c r="T62" s="10">
        <v>16902</v>
      </c>
      <c r="U62" s="10">
        <v>0</v>
      </c>
      <c r="V62" s="10">
        <v>487093</v>
      </c>
      <c r="W62" s="10">
        <v>576504</v>
      </c>
      <c r="X62" s="16">
        <f t="shared" si="0"/>
        <v>48042</v>
      </c>
      <c r="Y62" s="18">
        <f t="shared" si="1"/>
        <v>1708.16</v>
      </c>
      <c r="Z62" s="18">
        <f t="shared" si="2"/>
        <v>51244.800000000003</v>
      </c>
      <c r="AA62" s="18">
        <f t="shared" si="3"/>
        <v>213.52</v>
      </c>
      <c r="AB62" s="39">
        <v>1700</v>
      </c>
      <c r="AC62" s="39">
        <v>625</v>
      </c>
    </row>
    <row r="63" spans="1:29" x14ac:dyDescent="0.2">
      <c r="A63" s="8"/>
      <c r="B63" s="9" t="s">
        <v>283</v>
      </c>
      <c r="C63" s="9" t="s">
        <v>284</v>
      </c>
      <c r="D63" s="10">
        <v>49561</v>
      </c>
      <c r="E63" s="10">
        <v>75</v>
      </c>
      <c r="F63" s="10">
        <v>0</v>
      </c>
      <c r="G63" s="10">
        <v>154691</v>
      </c>
      <c r="H63" s="10">
        <v>204327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49561</v>
      </c>
      <c r="T63" s="10">
        <v>75</v>
      </c>
      <c r="U63" s="10">
        <v>0</v>
      </c>
      <c r="V63" s="10">
        <v>154691</v>
      </c>
      <c r="W63" s="10">
        <v>204327</v>
      </c>
      <c r="X63" s="16">
        <f t="shared" si="0"/>
        <v>17027.25</v>
      </c>
      <c r="Y63" s="18">
        <f t="shared" si="1"/>
        <v>605.4133333333333</v>
      </c>
      <c r="Z63" s="18">
        <f t="shared" si="2"/>
        <v>18162.400000000001</v>
      </c>
      <c r="AA63" s="18">
        <f t="shared" si="3"/>
        <v>75.676666666666662</v>
      </c>
      <c r="AB63" s="39">
        <v>600</v>
      </c>
      <c r="AC63" s="39">
        <v>200</v>
      </c>
    </row>
    <row r="64" spans="1:29" x14ac:dyDescent="0.2">
      <c r="A64" s="8"/>
      <c r="B64" s="9" t="s">
        <v>60</v>
      </c>
      <c r="C64" s="9" t="s">
        <v>61</v>
      </c>
      <c r="D64" s="10">
        <v>11604</v>
      </c>
      <c r="E64" s="10">
        <v>0</v>
      </c>
      <c r="F64" s="10">
        <v>0</v>
      </c>
      <c r="G64" s="10">
        <v>118579</v>
      </c>
      <c r="H64" s="10">
        <v>130183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>
        <v>11604</v>
      </c>
      <c r="T64" s="10">
        <v>0</v>
      </c>
      <c r="U64" s="10">
        <v>0</v>
      </c>
      <c r="V64" s="10">
        <v>118579</v>
      </c>
      <c r="W64" s="10">
        <v>130183</v>
      </c>
      <c r="X64" s="16">
        <f t="shared" si="0"/>
        <v>10848.583333333334</v>
      </c>
      <c r="Y64" s="18">
        <f t="shared" si="1"/>
        <v>385.72740740740744</v>
      </c>
      <c r="Z64" s="18">
        <f t="shared" si="2"/>
        <v>11571.822222222223</v>
      </c>
      <c r="AA64" s="18">
        <f t="shared" si="3"/>
        <v>48.21592592592593</v>
      </c>
      <c r="AB64" s="39">
        <v>400</v>
      </c>
      <c r="AC64" s="39">
        <v>150</v>
      </c>
    </row>
    <row r="65" spans="1:29" x14ac:dyDescent="0.2">
      <c r="A65" s="8"/>
      <c r="B65" s="9" t="s">
        <v>367</v>
      </c>
      <c r="C65" s="9" t="s">
        <v>368</v>
      </c>
      <c r="D65" s="10">
        <v>17067</v>
      </c>
      <c r="E65" s="10">
        <v>5189</v>
      </c>
      <c r="F65" s="10">
        <v>0</v>
      </c>
      <c r="G65" s="10">
        <v>159351</v>
      </c>
      <c r="H65" s="10">
        <v>181607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v>17067</v>
      </c>
      <c r="T65" s="10">
        <v>5189</v>
      </c>
      <c r="U65" s="10">
        <v>0</v>
      </c>
      <c r="V65" s="10">
        <v>159351</v>
      </c>
      <c r="W65" s="10">
        <v>181607</v>
      </c>
      <c r="X65" s="16">
        <f t="shared" si="0"/>
        <v>15133.916666666666</v>
      </c>
      <c r="Y65" s="18">
        <f t="shared" si="1"/>
        <v>538.09481481481475</v>
      </c>
      <c r="Z65" s="18">
        <f t="shared" si="2"/>
        <v>16142.844444444445</v>
      </c>
      <c r="AA65" s="18">
        <f t="shared" si="3"/>
        <v>67.261851851851844</v>
      </c>
      <c r="AB65" s="39">
        <v>500</v>
      </c>
      <c r="AC65" s="39">
        <v>200</v>
      </c>
    </row>
    <row r="66" spans="1:29" x14ac:dyDescent="0.2">
      <c r="A66" s="8"/>
      <c r="B66" s="9" t="s">
        <v>311</v>
      </c>
      <c r="C66" s="9" t="s">
        <v>312</v>
      </c>
      <c r="D66" s="10">
        <v>4778</v>
      </c>
      <c r="E66" s="10">
        <v>1</v>
      </c>
      <c r="F66" s="10">
        <v>0</v>
      </c>
      <c r="G66" s="10">
        <v>291708</v>
      </c>
      <c r="H66" s="10">
        <v>296487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4778</v>
      </c>
      <c r="T66" s="10">
        <v>1</v>
      </c>
      <c r="U66" s="10">
        <v>0</v>
      </c>
      <c r="V66" s="10">
        <v>291708</v>
      </c>
      <c r="W66" s="10">
        <v>296487</v>
      </c>
      <c r="X66" s="16">
        <f t="shared" si="0"/>
        <v>24707.25</v>
      </c>
      <c r="Y66" s="18">
        <f t="shared" si="1"/>
        <v>878.48</v>
      </c>
      <c r="Z66" s="18">
        <f t="shared" si="2"/>
        <v>26354.400000000001</v>
      </c>
      <c r="AA66" s="18">
        <f t="shared" si="3"/>
        <v>109.81</v>
      </c>
      <c r="AB66" s="39">
        <v>800</v>
      </c>
      <c r="AC66" s="39">
        <v>325</v>
      </c>
    </row>
    <row r="67" spans="1:29" x14ac:dyDescent="0.2">
      <c r="A67" s="8"/>
      <c r="B67" s="9" t="s">
        <v>73</v>
      </c>
      <c r="C67" s="9" t="s">
        <v>74</v>
      </c>
      <c r="D67" s="10">
        <v>13731</v>
      </c>
      <c r="E67" s="10">
        <v>0</v>
      </c>
      <c r="F67" s="10">
        <v>0</v>
      </c>
      <c r="G67" s="10">
        <v>261333</v>
      </c>
      <c r="H67" s="10">
        <v>275064</v>
      </c>
      <c r="I67" s="10"/>
      <c r="J67" s="10"/>
      <c r="K67" s="10"/>
      <c r="L67" s="10"/>
      <c r="M67" s="10"/>
      <c r="N67" s="10">
        <v>1875</v>
      </c>
      <c r="O67" s="10">
        <v>489</v>
      </c>
      <c r="P67" s="10">
        <v>0</v>
      </c>
      <c r="Q67" s="10">
        <v>85525</v>
      </c>
      <c r="R67" s="10">
        <v>87889</v>
      </c>
      <c r="S67" s="10">
        <v>15606</v>
      </c>
      <c r="T67" s="10">
        <v>489</v>
      </c>
      <c r="U67" s="10">
        <v>0</v>
      </c>
      <c r="V67" s="10">
        <v>346858</v>
      </c>
      <c r="W67" s="10">
        <v>362953</v>
      </c>
      <c r="X67" s="16">
        <f t="shared" si="0"/>
        <v>30246.083333333332</v>
      </c>
      <c r="Y67" s="18">
        <f t="shared" si="1"/>
        <v>1075.4162962962962</v>
      </c>
      <c r="Z67" s="18">
        <f t="shared" si="2"/>
        <v>32262.488888888889</v>
      </c>
      <c r="AA67" s="18">
        <f t="shared" si="3"/>
        <v>134.42703703703702</v>
      </c>
      <c r="AB67" s="39">
        <v>1100</v>
      </c>
      <c r="AC67" s="39">
        <v>400</v>
      </c>
    </row>
    <row r="68" spans="1:29" x14ac:dyDescent="0.2">
      <c r="A68" s="8"/>
      <c r="B68" s="9" t="s">
        <v>163</v>
      </c>
      <c r="C68" s="9" t="s">
        <v>164</v>
      </c>
      <c r="D68" s="10">
        <v>6499</v>
      </c>
      <c r="E68" s="10">
        <v>153494</v>
      </c>
      <c r="F68" s="10">
        <v>0</v>
      </c>
      <c r="G68" s="10">
        <v>0</v>
      </c>
      <c r="H68" s="10">
        <v>159993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6499</v>
      </c>
      <c r="T68" s="10">
        <v>153494</v>
      </c>
      <c r="U68" s="10">
        <v>0</v>
      </c>
      <c r="V68" s="10">
        <v>0</v>
      </c>
      <c r="W68" s="10">
        <v>159993</v>
      </c>
      <c r="X68" s="16">
        <f t="shared" si="0"/>
        <v>13332.75</v>
      </c>
      <c r="Y68" s="18">
        <f t="shared" si="1"/>
        <v>474.05333333333334</v>
      </c>
      <c r="Z68" s="18">
        <f t="shared" si="2"/>
        <v>14221.6</v>
      </c>
      <c r="AA68" s="18">
        <f t="shared" si="3"/>
        <v>59.256666666666668</v>
      </c>
      <c r="AB68" s="39">
        <v>500</v>
      </c>
      <c r="AC68" s="39">
        <v>175</v>
      </c>
    </row>
    <row r="69" spans="1:29" ht="12.75" thickBot="1" x14ac:dyDescent="0.25">
      <c r="A69" s="27" t="s">
        <v>0</v>
      </c>
      <c r="B69" s="27"/>
      <c r="C69" s="27"/>
      <c r="D69" s="29">
        <v>116567</v>
      </c>
      <c r="E69" s="29">
        <v>158760</v>
      </c>
      <c r="F69" s="29">
        <v>0</v>
      </c>
      <c r="G69" s="29">
        <v>1183672</v>
      </c>
      <c r="H69" s="29">
        <v>1458999</v>
      </c>
      <c r="I69" s="29">
        <v>18516</v>
      </c>
      <c r="J69" s="29">
        <v>161863</v>
      </c>
      <c r="K69" s="29">
        <v>0</v>
      </c>
      <c r="L69" s="29">
        <v>0</v>
      </c>
      <c r="M69" s="29">
        <v>180379</v>
      </c>
      <c r="N69" s="29">
        <v>64601</v>
      </c>
      <c r="O69" s="29">
        <v>17390</v>
      </c>
      <c r="P69" s="29">
        <v>0</v>
      </c>
      <c r="Q69" s="29">
        <v>438251</v>
      </c>
      <c r="R69" s="29">
        <v>520242</v>
      </c>
      <c r="S69" s="29">
        <v>199684</v>
      </c>
      <c r="T69" s="29">
        <v>338013</v>
      </c>
      <c r="U69" s="29">
        <v>0</v>
      </c>
      <c r="V69" s="29">
        <v>1621923</v>
      </c>
      <c r="W69" s="29">
        <v>2159620</v>
      </c>
      <c r="X69" s="24">
        <f t="shared" si="0"/>
        <v>179968.33333333334</v>
      </c>
      <c r="Y69" s="25">
        <f t="shared" si="1"/>
        <v>6398.874074074075</v>
      </c>
      <c r="Z69" s="25">
        <f t="shared" si="2"/>
        <v>191966.22222222222</v>
      </c>
      <c r="AA69" s="25">
        <f t="shared" si="3"/>
        <v>799.85925925925937</v>
      </c>
      <c r="AB69" s="40">
        <f>SUM(AB61:AB68)</f>
        <v>6300</v>
      </c>
      <c r="AC69" s="40">
        <v>2350</v>
      </c>
    </row>
    <row r="70" spans="1:29" ht="12.75" thickTop="1" x14ac:dyDescent="0.2">
      <c r="A70" s="19" t="s">
        <v>56</v>
      </c>
      <c r="B70" s="20" t="s">
        <v>287</v>
      </c>
      <c r="C70" s="20" t="s">
        <v>288</v>
      </c>
      <c r="D70" s="21">
        <v>6826</v>
      </c>
      <c r="E70" s="21">
        <v>0</v>
      </c>
      <c r="F70" s="21">
        <v>0</v>
      </c>
      <c r="G70" s="21">
        <v>63977</v>
      </c>
      <c r="H70" s="21">
        <v>70803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>
        <v>6826</v>
      </c>
      <c r="T70" s="21">
        <v>0</v>
      </c>
      <c r="U70" s="21">
        <v>0</v>
      </c>
      <c r="V70" s="21">
        <v>63977</v>
      </c>
      <c r="W70" s="21">
        <v>70803</v>
      </c>
      <c r="X70" s="22">
        <f t="shared" si="0"/>
        <v>5900.25</v>
      </c>
      <c r="Y70" s="36">
        <f t="shared" si="1"/>
        <v>209.78666666666666</v>
      </c>
      <c r="Z70" s="36">
        <f t="shared" si="2"/>
        <v>6293.6</v>
      </c>
      <c r="AA70" s="36">
        <f t="shared" si="3"/>
        <v>26.223333333333333</v>
      </c>
      <c r="AB70" s="41">
        <v>200</v>
      </c>
      <c r="AC70" s="41">
        <v>75</v>
      </c>
    </row>
    <row r="71" spans="1:29" x14ac:dyDescent="0.2">
      <c r="A71" s="8"/>
      <c r="B71" s="9" t="s">
        <v>271</v>
      </c>
      <c r="C71" s="9" t="s">
        <v>272</v>
      </c>
      <c r="D71" s="10">
        <v>6713</v>
      </c>
      <c r="E71" s="10">
        <v>0</v>
      </c>
      <c r="F71" s="10">
        <v>0</v>
      </c>
      <c r="G71" s="10">
        <v>92936</v>
      </c>
      <c r="H71" s="10">
        <v>99649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v>6713</v>
      </c>
      <c r="T71" s="10">
        <v>0</v>
      </c>
      <c r="U71" s="10">
        <v>0</v>
      </c>
      <c r="V71" s="10">
        <v>92936</v>
      </c>
      <c r="W71" s="10">
        <v>99649</v>
      </c>
      <c r="X71" s="16">
        <f t="shared" si="0"/>
        <v>8304.0833333333339</v>
      </c>
      <c r="Y71" s="18">
        <f t="shared" si="1"/>
        <v>295.25629629629634</v>
      </c>
      <c r="Z71" s="18">
        <f t="shared" si="2"/>
        <v>8857.6888888888898</v>
      </c>
      <c r="AA71" s="18">
        <f t="shared" si="3"/>
        <v>36.907037037037043</v>
      </c>
      <c r="AB71" s="39">
        <v>300</v>
      </c>
      <c r="AC71" s="39">
        <v>100</v>
      </c>
    </row>
    <row r="72" spans="1:29" x14ac:dyDescent="0.2">
      <c r="A72" s="8"/>
      <c r="B72" s="9" t="s">
        <v>301</v>
      </c>
      <c r="C72" s="9" t="s">
        <v>302</v>
      </c>
      <c r="D72" s="10">
        <v>11210</v>
      </c>
      <c r="E72" s="10">
        <v>3528</v>
      </c>
      <c r="F72" s="10">
        <v>0</v>
      </c>
      <c r="G72" s="10">
        <v>0</v>
      </c>
      <c r="H72" s="10">
        <v>14738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>
        <v>11210</v>
      </c>
      <c r="T72" s="10">
        <v>3528</v>
      </c>
      <c r="U72" s="10">
        <v>0</v>
      </c>
      <c r="V72" s="10">
        <v>0</v>
      </c>
      <c r="W72" s="10">
        <v>14738</v>
      </c>
      <c r="X72" s="16">
        <f t="shared" si="0"/>
        <v>1228.1666666666667</v>
      </c>
      <c r="Y72" s="18">
        <f t="shared" si="1"/>
        <v>43.668148148148155</v>
      </c>
      <c r="Z72" s="18">
        <f t="shared" si="2"/>
        <v>1310.0444444444445</v>
      </c>
      <c r="AA72" s="18">
        <f t="shared" si="3"/>
        <v>5.4585185185185194</v>
      </c>
      <c r="AB72" s="39">
        <v>100</v>
      </c>
      <c r="AC72" s="39">
        <v>25</v>
      </c>
    </row>
    <row r="73" spans="1:29" x14ac:dyDescent="0.2">
      <c r="A73" s="8"/>
      <c r="B73" s="9" t="s">
        <v>217</v>
      </c>
      <c r="C73" s="9" t="s">
        <v>218</v>
      </c>
      <c r="D73" s="10">
        <v>508</v>
      </c>
      <c r="E73" s="10">
        <v>17</v>
      </c>
      <c r="F73" s="10">
        <v>0</v>
      </c>
      <c r="G73" s="10">
        <v>33385</v>
      </c>
      <c r="H73" s="10">
        <v>33910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>
        <v>508</v>
      </c>
      <c r="T73" s="10">
        <v>17</v>
      </c>
      <c r="U73" s="10">
        <v>0</v>
      </c>
      <c r="V73" s="10">
        <v>33385</v>
      </c>
      <c r="W73" s="10">
        <v>33910</v>
      </c>
      <c r="X73" s="17">
        <f t="shared" si="0"/>
        <v>2825.8333333333335</v>
      </c>
      <c r="Y73" s="18">
        <f t="shared" si="1"/>
        <v>100.47407407407408</v>
      </c>
      <c r="Z73" s="18">
        <f t="shared" si="2"/>
        <v>3014.2222222222222</v>
      </c>
      <c r="AA73" s="18">
        <f t="shared" si="3"/>
        <v>12.55925925925926</v>
      </c>
      <c r="AB73" s="39">
        <v>200</v>
      </c>
      <c r="AC73" s="39">
        <v>25</v>
      </c>
    </row>
    <row r="74" spans="1:29" x14ac:dyDescent="0.2">
      <c r="A74" s="8"/>
      <c r="B74" s="9" t="s">
        <v>231</v>
      </c>
      <c r="C74" s="9" t="s">
        <v>232</v>
      </c>
      <c r="D74" s="10">
        <v>9380</v>
      </c>
      <c r="E74" s="10">
        <v>0</v>
      </c>
      <c r="F74" s="10">
        <v>0</v>
      </c>
      <c r="G74" s="10">
        <v>29324</v>
      </c>
      <c r="H74" s="10">
        <v>38704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v>9380</v>
      </c>
      <c r="T74" s="10">
        <v>0</v>
      </c>
      <c r="U74" s="10">
        <v>0</v>
      </c>
      <c r="V74" s="10">
        <v>29324</v>
      </c>
      <c r="W74" s="10">
        <v>38704</v>
      </c>
      <c r="X74" s="17">
        <f t="shared" si="0"/>
        <v>3225.3333333333335</v>
      </c>
      <c r="Y74" s="18">
        <f t="shared" si="1"/>
        <v>114.67851851851853</v>
      </c>
      <c r="Z74" s="18">
        <f t="shared" si="2"/>
        <v>3440.3555555555554</v>
      </c>
      <c r="AA74" s="18">
        <f t="shared" si="3"/>
        <v>14.334814814814816</v>
      </c>
      <c r="AB74" s="39">
        <v>200</v>
      </c>
      <c r="AC74" s="39">
        <v>50</v>
      </c>
    </row>
    <row r="75" spans="1:29" x14ac:dyDescent="0.2">
      <c r="A75" s="8"/>
      <c r="B75" s="9" t="s">
        <v>169</v>
      </c>
      <c r="C75" s="9" t="s">
        <v>170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>
        <v>3692</v>
      </c>
      <c r="O75" s="10">
        <v>0</v>
      </c>
      <c r="P75" s="10">
        <v>0</v>
      </c>
      <c r="Q75" s="10">
        <v>34974</v>
      </c>
      <c r="R75" s="10">
        <v>38666</v>
      </c>
      <c r="S75" s="10">
        <v>3692</v>
      </c>
      <c r="T75" s="10">
        <v>0</v>
      </c>
      <c r="U75" s="10">
        <v>0</v>
      </c>
      <c r="V75" s="10">
        <v>34974</v>
      </c>
      <c r="W75" s="10">
        <v>38666</v>
      </c>
      <c r="X75" s="17">
        <f t="shared" ref="X75:X138" si="4">W75/12</f>
        <v>3222.1666666666665</v>
      </c>
      <c r="Y75" s="18">
        <f t="shared" ref="Y75:Y138" si="5">X75*80/2250</f>
        <v>114.56592592592592</v>
      </c>
      <c r="Z75" s="18">
        <f t="shared" ref="Z75:Z138" si="6">X75*2400/2250</f>
        <v>3436.9777777777776</v>
      </c>
      <c r="AA75" s="18">
        <f t="shared" ref="AA75:AA138" si="7">X75*10/2250</f>
        <v>14.320740740740741</v>
      </c>
      <c r="AB75" s="39">
        <v>200</v>
      </c>
      <c r="AC75" s="39">
        <v>50</v>
      </c>
    </row>
    <row r="76" spans="1:29" x14ac:dyDescent="0.2">
      <c r="A76" s="8"/>
      <c r="B76" s="9" t="s">
        <v>327</v>
      </c>
      <c r="C76" s="9" t="s">
        <v>328</v>
      </c>
      <c r="D76" s="10">
        <v>6159</v>
      </c>
      <c r="E76" s="10">
        <v>0</v>
      </c>
      <c r="F76" s="10">
        <v>0</v>
      </c>
      <c r="G76" s="10">
        <v>57463</v>
      </c>
      <c r="H76" s="10">
        <v>63622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v>6159</v>
      </c>
      <c r="T76" s="10">
        <v>0</v>
      </c>
      <c r="U76" s="10">
        <v>0</v>
      </c>
      <c r="V76" s="10">
        <v>57463</v>
      </c>
      <c r="W76" s="10">
        <v>63622</v>
      </c>
      <c r="X76" s="17">
        <f t="shared" si="4"/>
        <v>5301.833333333333</v>
      </c>
      <c r="Y76" s="18">
        <f t="shared" si="5"/>
        <v>188.50962962962961</v>
      </c>
      <c r="Z76" s="18">
        <f t="shared" si="6"/>
        <v>5655.2888888888892</v>
      </c>
      <c r="AA76" s="18">
        <f t="shared" si="7"/>
        <v>23.563703703703702</v>
      </c>
      <c r="AB76" s="39">
        <v>200</v>
      </c>
      <c r="AC76" s="39">
        <v>75</v>
      </c>
    </row>
    <row r="77" spans="1:29" x14ac:dyDescent="0.2">
      <c r="A77" s="8"/>
      <c r="B77" s="9" t="s">
        <v>181</v>
      </c>
      <c r="C77" s="9" t="s">
        <v>182</v>
      </c>
      <c r="D77" s="10">
        <v>0</v>
      </c>
      <c r="E77" s="10">
        <v>0</v>
      </c>
      <c r="F77" s="10">
        <v>0</v>
      </c>
      <c r="G77" s="10">
        <v>35145</v>
      </c>
      <c r="H77" s="10">
        <v>35145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0</v>
      </c>
      <c r="T77" s="10">
        <v>0</v>
      </c>
      <c r="U77" s="10">
        <v>0</v>
      </c>
      <c r="V77" s="10">
        <v>35145</v>
      </c>
      <c r="W77" s="10">
        <v>35145</v>
      </c>
      <c r="X77" s="17">
        <f t="shared" si="4"/>
        <v>2928.75</v>
      </c>
      <c r="Y77" s="18">
        <f t="shared" si="5"/>
        <v>104.13333333333334</v>
      </c>
      <c r="Z77" s="18">
        <f t="shared" si="6"/>
        <v>3124</v>
      </c>
      <c r="AA77" s="18">
        <f t="shared" si="7"/>
        <v>13.016666666666667</v>
      </c>
      <c r="AB77" s="39">
        <v>200</v>
      </c>
      <c r="AC77" s="39">
        <v>25</v>
      </c>
    </row>
    <row r="78" spans="1:29" x14ac:dyDescent="0.2">
      <c r="A78" s="8"/>
      <c r="B78" s="9" t="s">
        <v>165</v>
      </c>
      <c r="C78" s="9" t="s">
        <v>166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0</v>
      </c>
      <c r="O78" s="10">
        <v>0</v>
      </c>
      <c r="P78" s="10">
        <v>0</v>
      </c>
      <c r="Q78" s="10">
        <v>29620</v>
      </c>
      <c r="R78" s="10">
        <v>29620</v>
      </c>
      <c r="S78" s="10">
        <v>0</v>
      </c>
      <c r="T78" s="10">
        <v>0</v>
      </c>
      <c r="U78" s="10">
        <v>0</v>
      </c>
      <c r="V78" s="10">
        <v>29620</v>
      </c>
      <c r="W78" s="10">
        <v>29620</v>
      </c>
      <c r="X78" s="17">
        <f t="shared" si="4"/>
        <v>2468.3333333333335</v>
      </c>
      <c r="Y78" s="18">
        <f t="shared" si="5"/>
        <v>87.762962962962973</v>
      </c>
      <c r="Z78" s="18">
        <f t="shared" si="6"/>
        <v>2632.8888888888887</v>
      </c>
      <c r="AA78" s="18">
        <f t="shared" si="7"/>
        <v>10.970370370370372</v>
      </c>
      <c r="AB78" s="39">
        <v>100</v>
      </c>
      <c r="AC78" s="39">
        <v>25</v>
      </c>
    </row>
    <row r="79" spans="1:29" ht="12.75" thickBot="1" x14ac:dyDescent="0.25">
      <c r="A79" s="27" t="s">
        <v>0</v>
      </c>
      <c r="B79" s="27"/>
      <c r="C79" s="27"/>
      <c r="D79" s="28">
        <v>40796</v>
      </c>
      <c r="E79" s="29">
        <v>3545</v>
      </c>
      <c r="F79" s="29">
        <v>0</v>
      </c>
      <c r="G79" s="29">
        <v>312230</v>
      </c>
      <c r="H79" s="29">
        <v>356571</v>
      </c>
      <c r="I79" s="29"/>
      <c r="J79" s="29"/>
      <c r="K79" s="29"/>
      <c r="L79" s="29"/>
      <c r="M79" s="29"/>
      <c r="N79" s="29">
        <v>3692</v>
      </c>
      <c r="O79" s="29">
        <v>0</v>
      </c>
      <c r="P79" s="29">
        <v>0</v>
      </c>
      <c r="Q79" s="29">
        <v>64594</v>
      </c>
      <c r="R79" s="29">
        <v>68286</v>
      </c>
      <c r="S79" s="29">
        <v>44488</v>
      </c>
      <c r="T79" s="29">
        <v>3545</v>
      </c>
      <c r="U79" s="29">
        <v>0</v>
      </c>
      <c r="V79" s="29">
        <v>376824</v>
      </c>
      <c r="W79" s="29">
        <v>424857</v>
      </c>
      <c r="X79" s="26">
        <f t="shared" si="4"/>
        <v>35404.75</v>
      </c>
      <c r="Y79" s="25">
        <f t="shared" si="5"/>
        <v>1258.8355555555556</v>
      </c>
      <c r="Z79" s="25">
        <f t="shared" si="6"/>
        <v>37765.066666666666</v>
      </c>
      <c r="AA79" s="25">
        <f t="shared" si="7"/>
        <v>157.35444444444445</v>
      </c>
      <c r="AB79" s="40">
        <f>SUM(AB70:AB78)</f>
        <v>1700</v>
      </c>
      <c r="AC79" s="40">
        <v>450</v>
      </c>
    </row>
    <row r="80" spans="1:29" ht="12.75" thickTop="1" x14ac:dyDescent="0.2">
      <c r="A80" s="19" t="s">
        <v>75</v>
      </c>
      <c r="B80" s="20" t="s">
        <v>333</v>
      </c>
      <c r="C80" s="20" t="s">
        <v>334</v>
      </c>
      <c r="D80" s="21">
        <v>1821</v>
      </c>
      <c r="E80" s="21">
        <v>0</v>
      </c>
      <c r="F80" s="21">
        <v>0</v>
      </c>
      <c r="G80" s="21">
        <v>57585</v>
      </c>
      <c r="H80" s="21">
        <v>59406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>
        <v>1821</v>
      </c>
      <c r="T80" s="21">
        <v>0</v>
      </c>
      <c r="U80" s="21">
        <v>0</v>
      </c>
      <c r="V80" s="21">
        <v>57585</v>
      </c>
      <c r="W80" s="21">
        <v>59406</v>
      </c>
      <c r="X80" s="22">
        <f t="shared" si="4"/>
        <v>4950.5</v>
      </c>
      <c r="Y80" s="36">
        <f t="shared" si="5"/>
        <v>176.01777777777778</v>
      </c>
      <c r="Z80" s="36">
        <f t="shared" si="6"/>
        <v>5280.5333333333338</v>
      </c>
      <c r="AA80" s="36">
        <f t="shared" si="7"/>
        <v>22.002222222222223</v>
      </c>
      <c r="AB80" s="41">
        <v>100</v>
      </c>
      <c r="AC80" s="41">
        <v>50</v>
      </c>
    </row>
    <row r="81" spans="1:29" x14ac:dyDescent="0.2">
      <c r="A81" s="8"/>
      <c r="B81" s="9" t="s">
        <v>76</v>
      </c>
      <c r="C81" s="9" t="s">
        <v>77</v>
      </c>
      <c r="D81" s="10"/>
      <c r="E81" s="10"/>
      <c r="F81" s="10"/>
      <c r="G81" s="10"/>
      <c r="H81" s="10"/>
      <c r="I81" s="10">
        <v>1245</v>
      </c>
      <c r="J81" s="10">
        <v>112259</v>
      </c>
      <c r="K81" s="10">
        <v>0</v>
      </c>
      <c r="L81" s="10">
        <v>0</v>
      </c>
      <c r="M81" s="10">
        <v>113504</v>
      </c>
      <c r="N81" s="10"/>
      <c r="O81" s="10"/>
      <c r="P81" s="10"/>
      <c r="Q81" s="10"/>
      <c r="R81" s="10"/>
      <c r="S81" s="10">
        <v>1245</v>
      </c>
      <c r="T81" s="10">
        <v>112259</v>
      </c>
      <c r="U81" s="10">
        <v>0</v>
      </c>
      <c r="V81" s="10">
        <v>0</v>
      </c>
      <c r="W81" s="10">
        <v>113504</v>
      </c>
      <c r="X81" s="16">
        <f t="shared" si="4"/>
        <v>9458.6666666666661</v>
      </c>
      <c r="Y81" s="18">
        <f t="shared" si="5"/>
        <v>336.30814814814812</v>
      </c>
      <c r="Z81" s="18">
        <f t="shared" si="6"/>
        <v>10089.244444444445</v>
      </c>
      <c r="AA81" s="18">
        <f t="shared" si="7"/>
        <v>42.038518518518515</v>
      </c>
      <c r="AB81" s="39">
        <v>300</v>
      </c>
      <c r="AC81" s="39">
        <v>125</v>
      </c>
    </row>
    <row r="82" spans="1:29" x14ac:dyDescent="0.2">
      <c r="A82" s="8"/>
      <c r="B82" s="9" t="s">
        <v>233</v>
      </c>
      <c r="C82" s="9" t="s">
        <v>234</v>
      </c>
      <c r="D82" s="10">
        <v>40142</v>
      </c>
      <c r="E82" s="10">
        <v>366</v>
      </c>
      <c r="F82" s="10">
        <v>0</v>
      </c>
      <c r="G82" s="10">
        <v>389243</v>
      </c>
      <c r="H82" s="10">
        <v>429751</v>
      </c>
      <c r="I82" s="10">
        <v>355</v>
      </c>
      <c r="J82" s="10">
        <v>13565</v>
      </c>
      <c r="K82" s="10">
        <v>0</v>
      </c>
      <c r="L82" s="10">
        <v>3732</v>
      </c>
      <c r="M82" s="10">
        <v>17652</v>
      </c>
      <c r="N82" s="10"/>
      <c r="O82" s="10"/>
      <c r="P82" s="10"/>
      <c r="Q82" s="10"/>
      <c r="R82" s="10"/>
      <c r="S82" s="10">
        <v>40497</v>
      </c>
      <c r="T82" s="10">
        <v>13931</v>
      </c>
      <c r="U82" s="10">
        <v>0</v>
      </c>
      <c r="V82" s="10">
        <v>392975</v>
      </c>
      <c r="W82" s="10">
        <v>447403</v>
      </c>
      <c r="X82" s="16">
        <f t="shared" si="4"/>
        <v>37283.583333333336</v>
      </c>
      <c r="Y82" s="18">
        <f t="shared" si="5"/>
        <v>1325.6385185185186</v>
      </c>
      <c r="Z82" s="18">
        <f t="shared" si="6"/>
        <v>39769.155555555553</v>
      </c>
      <c r="AA82" s="18">
        <f t="shared" si="7"/>
        <v>165.70481481481482</v>
      </c>
      <c r="AB82" s="39">
        <v>1300</v>
      </c>
      <c r="AC82" s="39">
        <v>500</v>
      </c>
    </row>
    <row r="83" spans="1:29" x14ac:dyDescent="0.2">
      <c r="A83" s="8"/>
      <c r="B83" s="9" t="s">
        <v>337</v>
      </c>
      <c r="C83" s="9" t="s">
        <v>338</v>
      </c>
      <c r="D83" s="10">
        <v>146</v>
      </c>
      <c r="E83" s="10">
        <v>0</v>
      </c>
      <c r="F83" s="10">
        <v>0</v>
      </c>
      <c r="G83" s="10">
        <v>0</v>
      </c>
      <c r="H83" s="10">
        <v>146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v>146</v>
      </c>
      <c r="T83" s="10">
        <v>0</v>
      </c>
      <c r="U83" s="10">
        <v>0</v>
      </c>
      <c r="V83" s="10">
        <v>0</v>
      </c>
      <c r="W83" s="10">
        <v>146</v>
      </c>
      <c r="X83" s="16">
        <f t="shared" si="4"/>
        <v>12.166666666666666</v>
      </c>
      <c r="Y83" s="18">
        <f t="shared" si="5"/>
        <v>0.43259259259259258</v>
      </c>
      <c r="Z83" s="18">
        <f t="shared" si="6"/>
        <v>12.977777777777778</v>
      </c>
      <c r="AA83" s="18">
        <f t="shared" si="7"/>
        <v>5.4074074074074073E-2</v>
      </c>
      <c r="AB83" s="39">
        <v>100</v>
      </c>
      <c r="AC83" s="39">
        <v>25</v>
      </c>
    </row>
    <row r="84" spans="1:29" x14ac:dyDescent="0.2">
      <c r="A84" s="8"/>
      <c r="B84" s="9" t="s">
        <v>245</v>
      </c>
      <c r="C84" s="9" t="s">
        <v>246</v>
      </c>
      <c r="D84" s="10">
        <v>1455</v>
      </c>
      <c r="E84" s="10">
        <v>70</v>
      </c>
      <c r="F84" s="10">
        <v>0</v>
      </c>
      <c r="G84" s="10">
        <v>74929</v>
      </c>
      <c r="H84" s="10">
        <v>76454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v>1455</v>
      </c>
      <c r="T84" s="10">
        <v>70</v>
      </c>
      <c r="U84" s="10">
        <v>0</v>
      </c>
      <c r="V84" s="10">
        <v>74929</v>
      </c>
      <c r="W84" s="10">
        <v>76454</v>
      </c>
      <c r="X84" s="16">
        <f t="shared" si="4"/>
        <v>6371.166666666667</v>
      </c>
      <c r="Y84" s="18">
        <f t="shared" si="5"/>
        <v>226.53037037037038</v>
      </c>
      <c r="Z84" s="18">
        <f t="shared" si="6"/>
        <v>6795.9111111111115</v>
      </c>
      <c r="AA84" s="18">
        <f t="shared" si="7"/>
        <v>28.316296296296297</v>
      </c>
      <c r="AB84" s="39">
        <v>200</v>
      </c>
      <c r="AC84" s="39">
        <v>75</v>
      </c>
    </row>
    <row r="85" spans="1:29" x14ac:dyDescent="0.2">
      <c r="A85" s="8"/>
      <c r="B85" s="9" t="s">
        <v>381</v>
      </c>
      <c r="C85" s="9" t="s">
        <v>382</v>
      </c>
      <c r="D85" s="10">
        <v>0</v>
      </c>
      <c r="E85" s="10">
        <v>149</v>
      </c>
      <c r="F85" s="10">
        <v>0</v>
      </c>
      <c r="G85" s="10">
        <v>28965</v>
      </c>
      <c r="H85" s="10">
        <v>29114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0</v>
      </c>
      <c r="T85" s="10">
        <v>149</v>
      </c>
      <c r="U85" s="10">
        <v>0</v>
      </c>
      <c r="V85" s="10">
        <v>28965</v>
      </c>
      <c r="W85" s="10">
        <v>29114</v>
      </c>
      <c r="X85" s="16">
        <f t="shared" si="4"/>
        <v>2426.1666666666665</v>
      </c>
      <c r="Y85" s="18">
        <f t="shared" si="5"/>
        <v>86.263703703703698</v>
      </c>
      <c r="Z85" s="18">
        <f t="shared" si="6"/>
        <v>2587.911111111111</v>
      </c>
      <c r="AA85" s="18">
        <f t="shared" si="7"/>
        <v>10.782962962962962</v>
      </c>
      <c r="AB85" s="39">
        <v>100</v>
      </c>
      <c r="AC85" s="39">
        <v>25</v>
      </c>
    </row>
    <row r="86" spans="1:29" ht="12.75" thickBot="1" x14ac:dyDescent="0.25">
      <c r="A86" s="27" t="s">
        <v>0</v>
      </c>
      <c r="B86" s="27"/>
      <c r="C86" s="27"/>
      <c r="D86" s="29">
        <v>43564</v>
      </c>
      <c r="E86" s="29">
        <v>585</v>
      </c>
      <c r="F86" s="29">
        <v>0</v>
      </c>
      <c r="G86" s="29">
        <v>550722</v>
      </c>
      <c r="H86" s="29">
        <v>594871</v>
      </c>
      <c r="I86" s="29">
        <v>1600</v>
      </c>
      <c r="J86" s="29">
        <v>125824</v>
      </c>
      <c r="K86" s="29">
        <v>0</v>
      </c>
      <c r="L86" s="29">
        <v>3732</v>
      </c>
      <c r="M86" s="29">
        <v>131156</v>
      </c>
      <c r="N86" s="29"/>
      <c r="O86" s="29"/>
      <c r="P86" s="29"/>
      <c r="Q86" s="29"/>
      <c r="R86" s="29"/>
      <c r="S86" s="29">
        <v>45164</v>
      </c>
      <c r="T86" s="29">
        <v>126409</v>
      </c>
      <c r="U86" s="29">
        <v>0</v>
      </c>
      <c r="V86" s="29">
        <v>554454</v>
      </c>
      <c r="W86" s="29">
        <v>726027</v>
      </c>
      <c r="X86" s="26">
        <f t="shared" si="4"/>
        <v>60502.25</v>
      </c>
      <c r="Y86" s="25">
        <f t="shared" si="5"/>
        <v>2151.1911111111112</v>
      </c>
      <c r="Z86" s="25">
        <f t="shared" si="6"/>
        <v>64535.73333333333</v>
      </c>
      <c r="AA86" s="25">
        <f t="shared" si="7"/>
        <v>268.89888888888891</v>
      </c>
      <c r="AB86" s="40">
        <f>SUM(AB80:AB85)</f>
        <v>2100</v>
      </c>
      <c r="AC86" s="40">
        <v>800</v>
      </c>
    </row>
    <row r="87" spans="1:29" ht="12.75" thickTop="1" x14ac:dyDescent="0.2">
      <c r="A87" s="19" t="s">
        <v>35</v>
      </c>
      <c r="B87" s="20" t="s">
        <v>123</v>
      </c>
      <c r="C87" s="20" t="s">
        <v>124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>
        <v>0</v>
      </c>
      <c r="O87" s="21">
        <v>0</v>
      </c>
      <c r="P87" s="21">
        <v>0</v>
      </c>
      <c r="Q87" s="21">
        <v>44953</v>
      </c>
      <c r="R87" s="21">
        <v>44953</v>
      </c>
      <c r="S87" s="21">
        <v>0</v>
      </c>
      <c r="T87" s="21">
        <v>0</v>
      </c>
      <c r="U87" s="21">
        <v>0</v>
      </c>
      <c r="V87" s="21">
        <v>44953</v>
      </c>
      <c r="W87" s="21">
        <v>44953</v>
      </c>
      <c r="X87" s="22">
        <f t="shared" si="4"/>
        <v>3746.0833333333335</v>
      </c>
      <c r="Y87" s="36">
        <f t="shared" si="5"/>
        <v>133.19407407407408</v>
      </c>
      <c r="Z87" s="36">
        <f t="shared" si="6"/>
        <v>3995.8222222222221</v>
      </c>
      <c r="AA87" s="36">
        <f t="shared" si="7"/>
        <v>16.64925925925926</v>
      </c>
      <c r="AB87" s="41">
        <v>100</v>
      </c>
      <c r="AC87" s="41">
        <v>50</v>
      </c>
    </row>
    <row r="88" spans="1:29" x14ac:dyDescent="0.2">
      <c r="A88" s="8"/>
      <c r="B88" s="9" t="s">
        <v>369</v>
      </c>
      <c r="C88" s="9" t="s">
        <v>370</v>
      </c>
      <c r="D88" s="10">
        <v>0</v>
      </c>
      <c r="E88" s="10">
        <v>77</v>
      </c>
      <c r="F88" s="10">
        <v>0</v>
      </c>
      <c r="G88" s="10">
        <v>103840</v>
      </c>
      <c r="H88" s="10">
        <v>103917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>
        <v>0</v>
      </c>
      <c r="T88" s="10">
        <v>77</v>
      </c>
      <c r="U88" s="10">
        <v>0</v>
      </c>
      <c r="V88" s="10">
        <v>103840</v>
      </c>
      <c r="W88" s="10">
        <v>103917</v>
      </c>
      <c r="X88" s="16">
        <f t="shared" si="4"/>
        <v>8659.75</v>
      </c>
      <c r="Y88" s="18">
        <f t="shared" si="5"/>
        <v>307.90222222222224</v>
      </c>
      <c r="Z88" s="18">
        <f t="shared" si="6"/>
        <v>9237.0666666666675</v>
      </c>
      <c r="AA88" s="18">
        <f t="shared" si="7"/>
        <v>38.487777777777779</v>
      </c>
      <c r="AB88" s="39">
        <v>300</v>
      </c>
      <c r="AC88" s="39">
        <v>100</v>
      </c>
    </row>
    <row r="89" spans="1:29" x14ac:dyDescent="0.2">
      <c r="A89" s="8"/>
      <c r="B89" s="9" t="s">
        <v>307</v>
      </c>
      <c r="C89" s="9" t="s">
        <v>308</v>
      </c>
      <c r="D89" s="10">
        <v>1971</v>
      </c>
      <c r="E89" s="10">
        <v>0</v>
      </c>
      <c r="F89" s="10">
        <v>0</v>
      </c>
      <c r="G89" s="10">
        <v>181094</v>
      </c>
      <c r="H89" s="10">
        <v>183065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>
        <v>1971</v>
      </c>
      <c r="T89" s="10">
        <v>0</v>
      </c>
      <c r="U89" s="10">
        <v>0</v>
      </c>
      <c r="V89" s="10">
        <v>181094</v>
      </c>
      <c r="W89" s="10">
        <v>183065</v>
      </c>
      <c r="X89" s="16">
        <f t="shared" si="4"/>
        <v>15255.416666666666</v>
      </c>
      <c r="Y89" s="18">
        <f t="shared" si="5"/>
        <v>542.4148148148148</v>
      </c>
      <c r="Z89" s="18">
        <f t="shared" si="6"/>
        <v>16272.444444444445</v>
      </c>
      <c r="AA89" s="18">
        <f t="shared" si="7"/>
        <v>67.80185185185185</v>
      </c>
      <c r="AB89" s="39">
        <v>500</v>
      </c>
      <c r="AC89" s="39">
        <v>200</v>
      </c>
    </row>
    <row r="90" spans="1:29" x14ac:dyDescent="0.2">
      <c r="A90" s="8"/>
      <c r="B90" s="9" t="s">
        <v>98</v>
      </c>
      <c r="C90" s="9" t="s">
        <v>99</v>
      </c>
      <c r="D90" s="10">
        <v>444</v>
      </c>
      <c r="E90" s="10">
        <v>0</v>
      </c>
      <c r="F90" s="10">
        <v>0</v>
      </c>
      <c r="G90" s="10">
        <v>36341</v>
      </c>
      <c r="H90" s="10">
        <v>36785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444</v>
      </c>
      <c r="T90" s="10">
        <v>0</v>
      </c>
      <c r="U90" s="10">
        <v>0</v>
      </c>
      <c r="V90" s="10">
        <v>36341</v>
      </c>
      <c r="W90" s="10">
        <v>36785</v>
      </c>
      <c r="X90" s="16">
        <f t="shared" si="4"/>
        <v>3065.4166666666665</v>
      </c>
      <c r="Y90" s="18">
        <f t="shared" si="5"/>
        <v>108.99259259259259</v>
      </c>
      <c r="Z90" s="18">
        <f t="shared" si="6"/>
        <v>3269.7777777777778</v>
      </c>
      <c r="AA90" s="18">
        <f t="shared" si="7"/>
        <v>13.624074074074073</v>
      </c>
      <c r="AB90" s="39">
        <v>200</v>
      </c>
      <c r="AC90" s="39">
        <v>25</v>
      </c>
    </row>
    <row r="91" spans="1:29" x14ac:dyDescent="0.2">
      <c r="A91" s="8"/>
      <c r="B91" s="9" t="s">
        <v>52</v>
      </c>
      <c r="C91" s="9" t="s">
        <v>53</v>
      </c>
      <c r="D91" s="10">
        <v>8450</v>
      </c>
      <c r="E91" s="10">
        <v>46</v>
      </c>
      <c r="F91" s="10">
        <v>0</v>
      </c>
      <c r="G91" s="10">
        <v>268333</v>
      </c>
      <c r="H91" s="10">
        <v>276829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>
        <v>8450</v>
      </c>
      <c r="T91" s="10">
        <v>46</v>
      </c>
      <c r="U91" s="10">
        <v>0</v>
      </c>
      <c r="V91" s="10">
        <v>268333</v>
      </c>
      <c r="W91" s="10">
        <v>276829</v>
      </c>
      <c r="X91" s="16">
        <f t="shared" si="4"/>
        <v>23069.083333333332</v>
      </c>
      <c r="Y91" s="18">
        <f t="shared" si="5"/>
        <v>820.23407407407399</v>
      </c>
      <c r="Z91" s="18">
        <f t="shared" si="6"/>
        <v>24607.022222222222</v>
      </c>
      <c r="AA91" s="18">
        <f t="shared" si="7"/>
        <v>102.52925925925925</v>
      </c>
      <c r="AB91" s="39">
        <v>800</v>
      </c>
      <c r="AC91" s="39">
        <v>325</v>
      </c>
    </row>
    <row r="92" spans="1:29" x14ac:dyDescent="0.2">
      <c r="A92" s="8"/>
      <c r="B92" s="9" t="s">
        <v>281</v>
      </c>
      <c r="C92" s="9" t="s">
        <v>282</v>
      </c>
      <c r="D92" s="10">
        <v>5063</v>
      </c>
      <c r="E92" s="10">
        <v>109</v>
      </c>
      <c r="F92" s="10">
        <v>0</v>
      </c>
      <c r="G92" s="10">
        <v>258615</v>
      </c>
      <c r="H92" s="10">
        <v>263787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5063</v>
      </c>
      <c r="T92" s="10">
        <v>109</v>
      </c>
      <c r="U92" s="10">
        <v>0</v>
      </c>
      <c r="V92" s="10">
        <v>258615</v>
      </c>
      <c r="W92" s="10">
        <v>263787</v>
      </c>
      <c r="X92" s="16">
        <f t="shared" si="4"/>
        <v>21982.25</v>
      </c>
      <c r="Y92" s="18">
        <f t="shared" si="5"/>
        <v>781.5911111111111</v>
      </c>
      <c r="Z92" s="18">
        <f t="shared" si="6"/>
        <v>23447.733333333334</v>
      </c>
      <c r="AA92" s="18">
        <f t="shared" si="7"/>
        <v>97.698888888888888</v>
      </c>
      <c r="AB92" s="39">
        <v>800</v>
      </c>
      <c r="AC92" s="39">
        <v>275</v>
      </c>
    </row>
    <row r="93" spans="1:29" x14ac:dyDescent="0.2">
      <c r="A93" s="8"/>
      <c r="B93" s="9" t="s">
        <v>81</v>
      </c>
      <c r="C93" s="9" t="s">
        <v>82</v>
      </c>
      <c r="D93" s="10">
        <v>14845</v>
      </c>
      <c r="E93" s="10">
        <v>20</v>
      </c>
      <c r="F93" s="10">
        <v>0</v>
      </c>
      <c r="G93" s="10">
        <v>155423</v>
      </c>
      <c r="H93" s="10">
        <v>170288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14845</v>
      </c>
      <c r="T93" s="10">
        <v>20</v>
      </c>
      <c r="U93" s="10">
        <v>0</v>
      </c>
      <c r="V93" s="10">
        <v>155423</v>
      </c>
      <c r="W93" s="10">
        <v>170288</v>
      </c>
      <c r="X93" s="16">
        <f t="shared" si="4"/>
        <v>14190.666666666666</v>
      </c>
      <c r="Y93" s="18">
        <f t="shared" si="5"/>
        <v>504.55703703703699</v>
      </c>
      <c r="Z93" s="18">
        <f t="shared" si="6"/>
        <v>15136.711111111112</v>
      </c>
      <c r="AA93" s="18">
        <f t="shared" si="7"/>
        <v>63.069629629629624</v>
      </c>
      <c r="AB93" s="39">
        <v>500</v>
      </c>
      <c r="AC93" s="39">
        <v>175</v>
      </c>
    </row>
    <row r="94" spans="1:29" x14ac:dyDescent="0.2">
      <c r="A94" s="8"/>
      <c r="B94" s="9" t="s">
        <v>54</v>
      </c>
      <c r="C94" s="9" t="s">
        <v>55</v>
      </c>
      <c r="D94" s="10">
        <v>1936</v>
      </c>
      <c r="E94" s="10">
        <v>0</v>
      </c>
      <c r="F94" s="10">
        <v>0</v>
      </c>
      <c r="G94" s="10">
        <v>57536</v>
      </c>
      <c r="H94" s="10">
        <v>59472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1936</v>
      </c>
      <c r="T94" s="10">
        <v>0</v>
      </c>
      <c r="U94" s="10">
        <v>0</v>
      </c>
      <c r="V94" s="10">
        <v>57536</v>
      </c>
      <c r="W94" s="10">
        <v>59472</v>
      </c>
      <c r="X94" s="16">
        <f t="shared" si="4"/>
        <v>4956</v>
      </c>
      <c r="Y94" s="18">
        <f t="shared" si="5"/>
        <v>176.21333333333334</v>
      </c>
      <c r="Z94" s="18">
        <f t="shared" si="6"/>
        <v>5286.4</v>
      </c>
      <c r="AA94" s="18">
        <f t="shared" si="7"/>
        <v>22.026666666666667</v>
      </c>
      <c r="AB94" s="39">
        <v>200</v>
      </c>
      <c r="AC94" s="39">
        <v>50</v>
      </c>
    </row>
    <row r="95" spans="1:29" x14ac:dyDescent="0.2">
      <c r="A95" s="8"/>
      <c r="B95" s="9" t="s">
        <v>36</v>
      </c>
      <c r="C95" s="9" t="s">
        <v>37</v>
      </c>
      <c r="D95" s="10">
        <v>2849</v>
      </c>
      <c r="E95" s="10">
        <v>0</v>
      </c>
      <c r="F95" s="10">
        <v>0</v>
      </c>
      <c r="G95" s="10">
        <v>55059</v>
      </c>
      <c r="H95" s="10">
        <v>57908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>
        <v>2849</v>
      </c>
      <c r="T95" s="10">
        <v>0</v>
      </c>
      <c r="U95" s="10">
        <v>0</v>
      </c>
      <c r="V95" s="10">
        <v>55059</v>
      </c>
      <c r="W95" s="10">
        <v>57908</v>
      </c>
      <c r="X95" s="16">
        <f t="shared" si="4"/>
        <v>4825.666666666667</v>
      </c>
      <c r="Y95" s="18">
        <f t="shared" si="5"/>
        <v>171.57925925925929</v>
      </c>
      <c r="Z95" s="18">
        <f t="shared" si="6"/>
        <v>5147.3777777777777</v>
      </c>
      <c r="AA95" s="18">
        <f t="shared" si="7"/>
        <v>21.447407407407411</v>
      </c>
      <c r="AB95" s="39">
        <v>200</v>
      </c>
      <c r="AC95" s="39">
        <v>50</v>
      </c>
    </row>
    <row r="96" spans="1:29" x14ac:dyDescent="0.2">
      <c r="A96" s="8"/>
      <c r="B96" s="9" t="s">
        <v>157</v>
      </c>
      <c r="C96" s="9" t="s">
        <v>158</v>
      </c>
      <c r="D96" s="10">
        <v>13480</v>
      </c>
      <c r="E96" s="10">
        <v>17206</v>
      </c>
      <c r="F96" s="10">
        <v>0</v>
      </c>
      <c r="G96" s="10">
        <v>351912</v>
      </c>
      <c r="H96" s="10">
        <v>382598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>
        <v>13480</v>
      </c>
      <c r="T96" s="10">
        <v>17206</v>
      </c>
      <c r="U96" s="10">
        <v>0</v>
      </c>
      <c r="V96" s="10">
        <v>351912</v>
      </c>
      <c r="W96" s="10">
        <v>382598</v>
      </c>
      <c r="X96" s="16">
        <f t="shared" si="4"/>
        <v>31883.166666666668</v>
      </c>
      <c r="Y96" s="18">
        <f t="shared" si="5"/>
        <v>1133.6237037037038</v>
      </c>
      <c r="Z96" s="18">
        <f t="shared" si="6"/>
        <v>34008.711111111108</v>
      </c>
      <c r="AA96" s="18">
        <f t="shared" si="7"/>
        <v>141.70296296296297</v>
      </c>
      <c r="AB96" s="39">
        <v>1100</v>
      </c>
      <c r="AC96" s="39">
        <v>425</v>
      </c>
    </row>
    <row r="97" spans="1:29" x14ac:dyDescent="0.2">
      <c r="A97" s="8"/>
      <c r="B97" s="9" t="s">
        <v>401</v>
      </c>
      <c r="C97" s="9" t="s">
        <v>402</v>
      </c>
      <c r="D97" s="10">
        <v>0</v>
      </c>
      <c r="E97" s="10">
        <v>0</v>
      </c>
      <c r="F97" s="10">
        <v>0</v>
      </c>
      <c r="G97" s="10">
        <v>16425</v>
      </c>
      <c r="H97" s="10">
        <v>16425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v>0</v>
      </c>
      <c r="T97" s="10">
        <v>0</v>
      </c>
      <c r="U97" s="10">
        <v>0</v>
      </c>
      <c r="V97" s="10">
        <v>16425</v>
      </c>
      <c r="W97" s="10">
        <v>16425</v>
      </c>
      <c r="X97" s="16">
        <f t="shared" si="4"/>
        <v>1368.75</v>
      </c>
      <c r="Y97" s="18">
        <f t="shared" si="5"/>
        <v>48.666666666666664</v>
      </c>
      <c r="Z97" s="18">
        <f t="shared" si="6"/>
        <v>1460</v>
      </c>
      <c r="AA97" s="18">
        <f t="shared" si="7"/>
        <v>6.083333333333333</v>
      </c>
      <c r="AB97" s="39">
        <v>100</v>
      </c>
      <c r="AC97" s="39">
        <v>25</v>
      </c>
    </row>
    <row r="98" spans="1:29" x14ac:dyDescent="0.2">
      <c r="A98" s="8"/>
      <c r="B98" s="9" t="s">
        <v>387</v>
      </c>
      <c r="C98" s="9" t="s">
        <v>388</v>
      </c>
      <c r="D98" s="10">
        <v>0</v>
      </c>
      <c r="E98" s="10">
        <v>0</v>
      </c>
      <c r="F98" s="10">
        <v>0</v>
      </c>
      <c r="G98" s="10">
        <v>40929</v>
      </c>
      <c r="H98" s="10">
        <v>40929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v>0</v>
      </c>
      <c r="T98" s="10">
        <v>0</v>
      </c>
      <c r="U98" s="10">
        <v>0</v>
      </c>
      <c r="V98" s="10">
        <v>40929</v>
      </c>
      <c r="W98" s="10">
        <v>40929</v>
      </c>
      <c r="X98" s="16">
        <f t="shared" si="4"/>
        <v>3410.75</v>
      </c>
      <c r="Y98" s="18">
        <f t="shared" si="5"/>
        <v>121.27111111111111</v>
      </c>
      <c r="Z98" s="18">
        <f t="shared" si="6"/>
        <v>3638.1333333333332</v>
      </c>
      <c r="AA98" s="18">
        <f t="shared" si="7"/>
        <v>15.158888888888889</v>
      </c>
      <c r="AB98" s="39">
        <v>100</v>
      </c>
      <c r="AC98" s="39">
        <v>50</v>
      </c>
    </row>
    <row r="99" spans="1:29" x14ac:dyDescent="0.2">
      <c r="A99" s="8"/>
      <c r="B99" s="9" t="s">
        <v>207</v>
      </c>
      <c r="C99" s="9" t="s">
        <v>208</v>
      </c>
      <c r="D99" s="10">
        <v>58145</v>
      </c>
      <c r="E99" s="10">
        <v>202185</v>
      </c>
      <c r="F99" s="10">
        <v>0</v>
      </c>
      <c r="G99" s="10">
        <v>5</v>
      </c>
      <c r="H99" s="10">
        <v>260335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>
        <v>58145</v>
      </c>
      <c r="T99" s="10">
        <v>202185</v>
      </c>
      <c r="U99" s="10">
        <v>0</v>
      </c>
      <c r="V99" s="10">
        <v>5</v>
      </c>
      <c r="W99" s="10">
        <v>260335</v>
      </c>
      <c r="X99" s="16">
        <f t="shared" si="4"/>
        <v>21694.583333333332</v>
      </c>
      <c r="Y99" s="18">
        <f t="shared" si="5"/>
        <v>771.36296296296291</v>
      </c>
      <c r="Z99" s="18">
        <f t="shared" si="6"/>
        <v>23140.888888888891</v>
      </c>
      <c r="AA99" s="18">
        <f t="shared" si="7"/>
        <v>96.420370370370364</v>
      </c>
      <c r="AB99" s="39">
        <v>800</v>
      </c>
      <c r="AC99" s="39">
        <v>275</v>
      </c>
    </row>
    <row r="100" spans="1:29" x14ac:dyDescent="0.2">
      <c r="A100" s="8"/>
      <c r="B100" s="9" t="s">
        <v>361</v>
      </c>
      <c r="C100" s="9" t="s">
        <v>362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v>4503</v>
      </c>
      <c r="O100" s="10">
        <v>0</v>
      </c>
      <c r="P100" s="10">
        <v>0</v>
      </c>
      <c r="Q100" s="10">
        <v>0</v>
      </c>
      <c r="R100" s="10">
        <v>4503</v>
      </c>
      <c r="S100" s="10">
        <v>4503</v>
      </c>
      <c r="T100" s="10">
        <v>0</v>
      </c>
      <c r="U100" s="10">
        <v>0</v>
      </c>
      <c r="V100" s="10">
        <v>0</v>
      </c>
      <c r="W100" s="10">
        <v>4503</v>
      </c>
      <c r="X100" s="16">
        <f t="shared" si="4"/>
        <v>375.25</v>
      </c>
      <c r="Y100" s="18">
        <f t="shared" si="5"/>
        <v>13.342222222222222</v>
      </c>
      <c r="Z100" s="18">
        <f t="shared" si="6"/>
        <v>400.26666666666665</v>
      </c>
      <c r="AA100" s="18">
        <f t="shared" si="7"/>
        <v>1.6677777777777778</v>
      </c>
      <c r="AB100" s="39">
        <v>100</v>
      </c>
      <c r="AC100" s="39">
        <v>25</v>
      </c>
    </row>
    <row r="101" spans="1:29" x14ac:dyDescent="0.2">
      <c r="A101" s="8"/>
      <c r="B101" s="9" t="s">
        <v>85</v>
      </c>
      <c r="C101" s="9" t="s">
        <v>86</v>
      </c>
      <c r="D101" s="10">
        <v>17097</v>
      </c>
      <c r="E101" s="10">
        <v>4150</v>
      </c>
      <c r="F101" s="10">
        <v>0</v>
      </c>
      <c r="G101" s="10">
        <v>522082</v>
      </c>
      <c r="H101" s="10">
        <v>543329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17097</v>
      </c>
      <c r="T101" s="10">
        <v>4150</v>
      </c>
      <c r="U101" s="10">
        <v>0</v>
      </c>
      <c r="V101" s="10">
        <v>522082</v>
      </c>
      <c r="W101" s="10">
        <v>543329</v>
      </c>
      <c r="X101" s="16">
        <f t="shared" si="4"/>
        <v>45277.416666666664</v>
      </c>
      <c r="Y101" s="18">
        <f t="shared" si="5"/>
        <v>1609.8637037037035</v>
      </c>
      <c r="Z101" s="18">
        <f t="shared" si="6"/>
        <v>48295.911111111112</v>
      </c>
      <c r="AA101" s="18">
        <f t="shared" si="7"/>
        <v>201.23296296296294</v>
      </c>
      <c r="AB101" s="39">
        <v>1600</v>
      </c>
      <c r="AC101" s="39">
        <v>600</v>
      </c>
    </row>
    <row r="102" spans="1:29" x14ac:dyDescent="0.2">
      <c r="A102" s="8"/>
      <c r="B102" s="9" t="s">
        <v>305</v>
      </c>
      <c r="C102" s="9" t="s">
        <v>306</v>
      </c>
      <c r="D102" s="10">
        <v>0</v>
      </c>
      <c r="E102" s="10">
        <v>0</v>
      </c>
      <c r="F102" s="10">
        <v>0</v>
      </c>
      <c r="G102" s="10">
        <v>134178</v>
      </c>
      <c r="H102" s="10">
        <v>134178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0</v>
      </c>
      <c r="T102" s="10">
        <v>0</v>
      </c>
      <c r="U102" s="10">
        <v>0</v>
      </c>
      <c r="V102" s="10">
        <v>134178</v>
      </c>
      <c r="W102" s="10">
        <v>134178</v>
      </c>
      <c r="X102" s="16">
        <f t="shared" si="4"/>
        <v>11181.5</v>
      </c>
      <c r="Y102" s="18">
        <f t="shared" si="5"/>
        <v>397.56444444444446</v>
      </c>
      <c r="Z102" s="18">
        <f t="shared" si="6"/>
        <v>11926.933333333332</v>
      </c>
      <c r="AA102" s="18">
        <f t="shared" si="7"/>
        <v>49.695555555555558</v>
      </c>
      <c r="AB102" s="39">
        <v>400</v>
      </c>
      <c r="AC102" s="39">
        <v>150</v>
      </c>
    </row>
    <row r="103" spans="1:29" x14ac:dyDescent="0.2">
      <c r="A103" s="8"/>
      <c r="B103" s="9" t="s">
        <v>365</v>
      </c>
      <c r="C103" s="9" t="s">
        <v>366</v>
      </c>
      <c r="D103" s="10">
        <v>5055</v>
      </c>
      <c r="E103" s="10">
        <v>0</v>
      </c>
      <c r="F103" s="10">
        <v>0</v>
      </c>
      <c r="G103" s="10">
        <v>39261</v>
      </c>
      <c r="H103" s="10">
        <v>44316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5055</v>
      </c>
      <c r="T103" s="10">
        <v>0</v>
      </c>
      <c r="U103" s="10">
        <v>0</v>
      </c>
      <c r="V103" s="10">
        <v>39261</v>
      </c>
      <c r="W103" s="10">
        <v>44316</v>
      </c>
      <c r="X103" s="16">
        <f t="shared" si="4"/>
        <v>3693</v>
      </c>
      <c r="Y103" s="18">
        <f t="shared" si="5"/>
        <v>131.30666666666667</v>
      </c>
      <c r="Z103" s="18">
        <f t="shared" si="6"/>
        <v>3939.2</v>
      </c>
      <c r="AA103" s="18">
        <f t="shared" si="7"/>
        <v>16.413333333333334</v>
      </c>
      <c r="AB103" s="39">
        <v>100</v>
      </c>
      <c r="AC103" s="39">
        <v>50</v>
      </c>
    </row>
    <row r="104" spans="1:29" x14ac:dyDescent="0.2">
      <c r="A104" s="8"/>
      <c r="B104" s="9" t="s">
        <v>146</v>
      </c>
      <c r="C104" s="9" t="s">
        <v>147</v>
      </c>
      <c r="D104" s="10">
        <v>0</v>
      </c>
      <c r="E104" s="10">
        <v>0</v>
      </c>
      <c r="F104" s="10">
        <v>0</v>
      </c>
      <c r="G104" s="10">
        <v>110282</v>
      </c>
      <c r="H104" s="10">
        <v>110282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v>0</v>
      </c>
      <c r="T104" s="10">
        <v>0</v>
      </c>
      <c r="U104" s="10">
        <v>0</v>
      </c>
      <c r="V104" s="10">
        <v>110282</v>
      </c>
      <c r="W104" s="10">
        <v>110282</v>
      </c>
      <c r="X104" s="16">
        <f t="shared" si="4"/>
        <v>9190.1666666666661</v>
      </c>
      <c r="Y104" s="18">
        <f t="shared" si="5"/>
        <v>326.76148148148144</v>
      </c>
      <c r="Z104" s="18">
        <f t="shared" si="6"/>
        <v>9802.8444444444449</v>
      </c>
      <c r="AA104" s="18">
        <f t="shared" si="7"/>
        <v>40.84518518518518</v>
      </c>
      <c r="AB104" s="39">
        <v>300</v>
      </c>
      <c r="AC104" s="39">
        <v>125</v>
      </c>
    </row>
    <row r="105" spans="1:29" ht="12.75" thickBot="1" x14ac:dyDescent="0.25">
      <c r="A105" s="27" t="s">
        <v>0</v>
      </c>
      <c r="B105" s="27"/>
      <c r="C105" s="27"/>
      <c r="D105" s="29">
        <v>129335</v>
      </c>
      <c r="E105" s="29">
        <v>223793</v>
      </c>
      <c r="F105" s="29">
        <v>0</v>
      </c>
      <c r="G105" s="29">
        <v>2331315</v>
      </c>
      <c r="H105" s="29">
        <v>2684443</v>
      </c>
      <c r="I105" s="29"/>
      <c r="J105" s="29"/>
      <c r="K105" s="29"/>
      <c r="L105" s="29"/>
      <c r="M105" s="29"/>
      <c r="N105" s="29">
        <v>4503</v>
      </c>
      <c r="O105" s="29">
        <v>0</v>
      </c>
      <c r="P105" s="29">
        <v>0</v>
      </c>
      <c r="Q105" s="29">
        <v>44953</v>
      </c>
      <c r="R105" s="29">
        <v>49456</v>
      </c>
      <c r="S105" s="29">
        <v>133838</v>
      </c>
      <c r="T105" s="29">
        <v>223793</v>
      </c>
      <c r="U105" s="29">
        <v>0</v>
      </c>
      <c r="V105" s="29">
        <v>2376268</v>
      </c>
      <c r="W105" s="29">
        <v>2733899</v>
      </c>
      <c r="X105" s="30">
        <f t="shared" si="4"/>
        <v>227824.91666666666</v>
      </c>
      <c r="Y105" s="25">
        <f t="shared" si="5"/>
        <v>8100.4414814814809</v>
      </c>
      <c r="Z105" s="25">
        <f t="shared" si="6"/>
        <v>243013.24444444446</v>
      </c>
      <c r="AA105" s="25">
        <f t="shared" si="7"/>
        <v>1012.5551851851851</v>
      </c>
      <c r="AB105" s="40">
        <f>SUM(AB87:AB104)</f>
        <v>8200</v>
      </c>
      <c r="AC105" s="40">
        <v>2975</v>
      </c>
    </row>
    <row r="106" spans="1:29" ht="12.75" thickTop="1" x14ac:dyDescent="0.2">
      <c r="A106" s="19" t="s">
        <v>148</v>
      </c>
      <c r="B106" s="20" t="s">
        <v>149</v>
      </c>
      <c r="C106" s="20" t="s">
        <v>150</v>
      </c>
      <c r="D106" s="21">
        <v>23536</v>
      </c>
      <c r="E106" s="21">
        <v>1612</v>
      </c>
      <c r="F106" s="21">
        <v>0</v>
      </c>
      <c r="G106" s="21">
        <v>213347</v>
      </c>
      <c r="H106" s="21">
        <v>238495</v>
      </c>
      <c r="I106" s="21"/>
      <c r="J106" s="21"/>
      <c r="K106" s="21"/>
      <c r="L106" s="21"/>
      <c r="M106" s="21"/>
      <c r="N106" s="21">
        <v>13282</v>
      </c>
      <c r="O106" s="21">
        <v>0</v>
      </c>
      <c r="P106" s="21">
        <v>0</v>
      </c>
      <c r="Q106" s="21">
        <v>261197</v>
      </c>
      <c r="R106" s="21">
        <v>274479</v>
      </c>
      <c r="S106" s="21">
        <v>36818</v>
      </c>
      <c r="T106" s="21">
        <v>1612</v>
      </c>
      <c r="U106" s="21">
        <v>0</v>
      </c>
      <c r="V106" s="21">
        <v>474544</v>
      </c>
      <c r="W106" s="21">
        <v>512974</v>
      </c>
      <c r="X106" s="22">
        <f t="shared" si="4"/>
        <v>42747.833333333336</v>
      </c>
      <c r="Y106" s="36">
        <f t="shared" si="5"/>
        <v>1519.9229629629631</v>
      </c>
      <c r="Z106" s="36">
        <f t="shared" si="6"/>
        <v>45597.688888888886</v>
      </c>
      <c r="AA106" s="36">
        <f t="shared" si="7"/>
        <v>189.99037037037039</v>
      </c>
      <c r="AB106" s="41">
        <v>1500</v>
      </c>
      <c r="AC106" s="41">
        <v>575</v>
      </c>
    </row>
    <row r="107" spans="1:29" x14ac:dyDescent="0.2">
      <c r="A107" s="8"/>
      <c r="B107" s="9" t="s">
        <v>151</v>
      </c>
      <c r="C107" s="9" t="s">
        <v>152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9288</v>
      </c>
      <c r="O107" s="10">
        <v>0</v>
      </c>
      <c r="P107" s="10">
        <v>0</v>
      </c>
      <c r="Q107" s="10">
        <v>46307</v>
      </c>
      <c r="R107" s="10">
        <v>55595</v>
      </c>
      <c r="S107" s="10">
        <v>9288</v>
      </c>
      <c r="T107" s="10">
        <v>0</v>
      </c>
      <c r="U107" s="10">
        <v>0</v>
      </c>
      <c r="V107" s="10">
        <v>46307</v>
      </c>
      <c r="W107" s="10">
        <v>55595</v>
      </c>
      <c r="X107" s="16">
        <f t="shared" si="4"/>
        <v>4632.916666666667</v>
      </c>
      <c r="Y107" s="18">
        <f t="shared" si="5"/>
        <v>164.72592592592594</v>
      </c>
      <c r="Z107" s="18">
        <f t="shared" si="6"/>
        <v>4941.7777777777774</v>
      </c>
      <c r="AA107" s="18">
        <f t="shared" si="7"/>
        <v>20.590740740740742</v>
      </c>
      <c r="AB107" s="39">
        <v>200</v>
      </c>
      <c r="AC107" s="39">
        <v>50</v>
      </c>
    </row>
    <row r="108" spans="1:29" x14ac:dyDescent="0.2">
      <c r="A108" s="8"/>
      <c r="B108" s="9" t="s">
        <v>239</v>
      </c>
      <c r="C108" s="9" t="s">
        <v>240</v>
      </c>
      <c r="D108" s="10">
        <v>2180</v>
      </c>
      <c r="E108" s="10">
        <v>0</v>
      </c>
      <c r="F108" s="10">
        <v>0</v>
      </c>
      <c r="G108" s="10">
        <v>29349</v>
      </c>
      <c r="H108" s="10">
        <v>31529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2180</v>
      </c>
      <c r="T108" s="10">
        <v>0</v>
      </c>
      <c r="U108" s="10">
        <v>0</v>
      </c>
      <c r="V108" s="10">
        <v>29349</v>
      </c>
      <c r="W108" s="10">
        <v>31529</v>
      </c>
      <c r="X108" s="16">
        <f t="shared" si="4"/>
        <v>2627.4166666666665</v>
      </c>
      <c r="Y108" s="18">
        <f t="shared" si="5"/>
        <v>93.419259259259249</v>
      </c>
      <c r="Z108" s="18">
        <f t="shared" si="6"/>
        <v>2802.5777777777776</v>
      </c>
      <c r="AA108" s="18">
        <f t="shared" si="7"/>
        <v>11.677407407407406</v>
      </c>
      <c r="AB108" s="39">
        <v>100</v>
      </c>
      <c r="AC108" s="39">
        <v>25</v>
      </c>
    </row>
    <row r="109" spans="1:29" x14ac:dyDescent="0.2">
      <c r="A109" s="8"/>
      <c r="B109" s="9" t="s">
        <v>259</v>
      </c>
      <c r="C109" s="9" t="s">
        <v>260</v>
      </c>
      <c r="D109" s="10">
        <v>9992</v>
      </c>
      <c r="E109" s="10">
        <v>0</v>
      </c>
      <c r="F109" s="10">
        <v>0</v>
      </c>
      <c r="G109" s="10">
        <v>0</v>
      </c>
      <c r="H109" s="10">
        <v>9992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v>9992</v>
      </c>
      <c r="T109" s="10">
        <v>0</v>
      </c>
      <c r="U109" s="10">
        <v>0</v>
      </c>
      <c r="V109" s="10">
        <v>0</v>
      </c>
      <c r="W109" s="10">
        <v>9992</v>
      </c>
      <c r="X109" s="16">
        <f t="shared" si="4"/>
        <v>832.66666666666663</v>
      </c>
      <c r="Y109" s="18">
        <f t="shared" si="5"/>
        <v>29.605925925925924</v>
      </c>
      <c r="Z109" s="18">
        <f t="shared" si="6"/>
        <v>888.17777777777781</v>
      </c>
      <c r="AA109" s="18">
        <f t="shared" si="7"/>
        <v>3.7007407407407404</v>
      </c>
      <c r="AB109" s="39">
        <v>100</v>
      </c>
      <c r="AC109" s="39">
        <v>25</v>
      </c>
    </row>
    <row r="110" spans="1:29" ht="12.75" thickBot="1" x14ac:dyDescent="0.25">
      <c r="A110" s="27" t="s">
        <v>0</v>
      </c>
      <c r="B110" s="27"/>
      <c r="C110" s="27"/>
      <c r="D110" s="29">
        <v>35708</v>
      </c>
      <c r="E110" s="29">
        <v>1612</v>
      </c>
      <c r="F110" s="29">
        <v>0</v>
      </c>
      <c r="G110" s="29">
        <v>242696</v>
      </c>
      <c r="H110" s="29">
        <v>280016</v>
      </c>
      <c r="I110" s="29"/>
      <c r="J110" s="29"/>
      <c r="K110" s="29"/>
      <c r="L110" s="29"/>
      <c r="M110" s="29"/>
      <c r="N110" s="29">
        <v>22570</v>
      </c>
      <c r="O110" s="29">
        <v>0</v>
      </c>
      <c r="P110" s="29">
        <v>0</v>
      </c>
      <c r="Q110" s="29">
        <v>307504</v>
      </c>
      <c r="R110" s="29">
        <v>330074</v>
      </c>
      <c r="S110" s="29">
        <v>58278</v>
      </c>
      <c r="T110" s="29">
        <v>1612</v>
      </c>
      <c r="U110" s="29">
        <v>0</v>
      </c>
      <c r="V110" s="29">
        <v>550200</v>
      </c>
      <c r="W110" s="29">
        <v>610090</v>
      </c>
      <c r="X110" s="24">
        <f t="shared" si="4"/>
        <v>50840.833333333336</v>
      </c>
      <c r="Y110" s="25">
        <f t="shared" si="5"/>
        <v>1807.6740740740743</v>
      </c>
      <c r="Z110" s="25">
        <f t="shared" si="6"/>
        <v>54230.222222222219</v>
      </c>
      <c r="AA110" s="25">
        <f t="shared" si="7"/>
        <v>225.95925925925928</v>
      </c>
      <c r="AB110" s="40">
        <f>SUM(AB106:AB109)</f>
        <v>1900</v>
      </c>
      <c r="AC110" s="40">
        <v>675</v>
      </c>
    </row>
    <row r="111" spans="1:29" ht="12.75" thickTop="1" x14ac:dyDescent="0.2">
      <c r="A111" s="19" t="s">
        <v>68</v>
      </c>
      <c r="B111" s="20" t="s">
        <v>129</v>
      </c>
      <c r="C111" s="20" t="s">
        <v>130</v>
      </c>
      <c r="D111" s="21">
        <v>713</v>
      </c>
      <c r="E111" s="21">
        <v>0</v>
      </c>
      <c r="F111" s="21">
        <v>0</v>
      </c>
      <c r="G111" s="21">
        <v>120312</v>
      </c>
      <c r="H111" s="21">
        <v>121025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>
        <v>713</v>
      </c>
      <c r="T111" s="21">
        <v>0</v>
      </c>
      <c r="U111" s="21">
        <v>0</v>
      </c>
      <c r="V111" s="21">
        <v>120312</v>
      </c>
      <c r="W111" s="21">
        <v>121025</v>
      </c>
      <c r="X111" s="22">
        <f t="shared" si="4"/>
        <v>10085.416666666666</v>
      </c>
      <c r="Y111" s="36">
        <f t="shared" si="5"/>
        <v>358.59259259259255</v>
      </c>
      <c r="Z111" s="36">
        <f t="shared" si="6"/>
        <v>10757.777777777777</v>
      </c>
      <c r="AA111" s="36">
        <f t="shared" si="7"/>
        <v>44.824074074074069</v>
      </c>
      <c r="AB111" s="41">
        <v>400</v>
      </c>
      <c r="AC111" s="41">
        <v>125</v>
      </c>
    </row>
    <row r="112" spans="1:29" x14ac:dyDescent="0.2">
      <c r="A112" s="8"/>
      <c r="B112" s="9" t="s">
        <v>273</v>
      </c>
      <c r="C112" s="9" t="s">
        <v>274</v>
      </c>
      <c r="D112" s="10">
        <v>5413</v>
      </c>
      <c r="E112" s="10">
        <v>0</v>
      </c>
      <c r="F112" s="10">
        <v>0</v>
      </c>
      <c r="G112" s="10">
        <v>14789</v>
      </c>
      <c r="H112" s="10">
        <v>20202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5413</v>
      </c>
      <c r="T112" s="10">
        <v>0</v>
      </c>
      <c r="U112" s="10">
        <v>0</v>
      </c>
      <c r="V112" s="10">
        <v>14789</v>
      </c>
      <c r="W112" s="10">
        <v>20202</v>
      </c>
      <c r="X112" s="16">
        <f t="shared" si="4"/>
        <v>1683.5</v>
      </c>
      <c r="Y112" s="18">
        <f t="shared" si="5"/>
        <v>59.857777777777777</v>
      </c>
      <c r="Z112" s="18">
        <f t="shared" si="6"/>
        <v>1795.7333333333333</v>
      </c>
      <c r="AA112" s="18">
        <f t="shared" si="7"/>
        <v>7.4822222222222221</v>
      </c>
      <c r="AB112" s="39">
        <v>100</v>
      </c>
      <c r="AC112" s="39">
        <v>25</v>
      </c>
    </row>
    <row r="113" spans="1:29" x14ac:dyDescent="0.2">
      <c r="A113" s="8"/>
      <c r="B113" s="9" t="s">
        <v>104</v>
      </c>
      <c r="C113" s="9" t="s">
        <v>105</v>
      </c>
      <c r="D113" s="10">
        <v>317</v>
      </c>
      <c r="E113" s="10">
        <v>0</v>
      </c>
      <c r="F113" s="10">
        <v>0</v>
      </c>
      <c r="G113" s="10">
        <v>53831</v>
      </c>
      <c r="H113" s="10">
        <v>54148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317</v>
      </c>
      <c r="T113" s="10">
        <v>0</v>
      </c>
      <c r="U113" s="10">
        <v>0</v>
      </c>
      <c r="V113" s="10">
        <v>53831</v>
      </c>
      <c r="W113" s="10">
        <v>54148</v>
      </c>
      <c r="X113" s="16">
        <f t="shared" si="4"/>
        <v>4512.333333333333</v>
      </c>
      <c r="Y113" s="18">
        <f t="shared" si="5"/>
        <v>160.43851851851849</v>
      </c>
      <c r="Z113" s="18">
        <f t="shared" si="6"/>
        <v>4813.1555555555551</v>
      </c>
      <c r="AA113" s="18">
        <f t="shared" si="7"/>
        <v>20.054814814814812</v>
      </c>
      <c r="AB113" s="39">
        <v>200</v>
      </c>
      <c r="AC113" s="39">
        <v>50</v>
      </c>
    </row>
    <row r="114" spans="1:29" x14ac:dyDescent="0.2">
      <c r="A114" s="8"/>
      <c r="B114" s="9" t="s">
        <v>313</v>
      </c>
      <c r="C114" s="9" t="s">
        <v>314</v>
      </c>
      <c r="D114" s="10">
        <v>0</v>
      </c>
      <c r="E114" s="10">
        <v>0</v>
      </c>
      <c r="F114" s="10">
        <v>0</v>
      </c>
      <c r="G114" s="10">
        <v>12710</v>
      </c>
      <c r="H114" s="10">
        <v>12710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>
        <v>0</v>
      </c>
      <c r="T114" s="10">
        <v>0</v>
      </c>
      <c r="U114" s="10">
        <v>0</v>
      </c>
      <c r="V114" s="10">
        <v>12710</v>
      </c>
      <c r="W114" s="10">
        <v>12710</v>
      </c>
      <c r="X114" s="16">
        <f t="shared" si="4"/>
        <v>1059.1666666666667</v>
      </c>
      <c r="Y114" s="18">
        <f t="shared" si="5"/>
        <v>37.659259259259265</v>
      </c>
      <c r="Z114" s="18">
        <f t="shared" si="6"/>
        <v>1129.7777777777778</v>
      </c>
      <c r="AA114" s="18">
        <f t="shared" si="7"/>
        <v>4.7074074074074082</v>
      </c>
      <c r="AB114" s="39">
        <v>100</v>
      </c>
      <c r="AC114" s="39">
        <v>25</v>
      </c>
    </row>
    <row r="115" spans="1:29" x14ac:dyDescent="0.2">
      <c r="A115" s="8"/>
      <c r="B115" s="9" t="s">
        <v>69</v>
      </c>
      <c r="C115" s="9" t="s">
        <v>70</v>
      </c>
      <c r="D115" s="10">
        <v>15220</v>
      </c>
      <c r="E115" s="10">
        <v>5059</v>
      </c>
      <c r="F115" s="10">
        <v>0</v>
      </c>
      <c r="G115" s="10">
        <v>92511</v>
      </c>
      <c r="H115" s="10">
        <v>112790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>
        <v>15220</v>
      </c>
      <c r="T115" s="10">
        <v>5059</v>
      </c>
      <c r="U115" s="10">
        <v>0</v>
      </c>
      <c r="V115" s="10">
        <v>92511</v>
      </c>
      <c r="W115" s="10">
        <v>112790</v>
      </c>
      <c r="X115" s="16">
        <f t="shared" si="4"/>
        <v>9399.1666666666661</v>
      </c>
      <c r="Y115" s="18">
        <f t="shared" si="5"/>
        <v>334.19259259259258</v>
      </c>
      <c r="Z115" s="18">
        <f t="shared" si="6"/>
        <v>10025.777777777777</v>
      </c>
      <c r="AA115" s="18">
        <f t="shared" si="7"/>
        <v>41.774074074074072</v>
      </c>
      <c r="AB115" s="39">
        <v>300</v>
      </c>
      <c r="AC115" s="39">
        <v>125</v>
      </c>
    </row>
    <row r="116" spans="1:29" x14ac:dyDescent="0.2">
      <c r="A116" s="8"/>
      <c r="B116" s="9" t="s">
        <v>153</v>
      </c>
      <c r="C116" s="9" t="s">
        <v>154</v>
      </c>
      <c r="D116" s="10">
        <v>2585</v>
      </c>
      <c r="E116" s="10">
        <v>0</v>
      </c>
      <c r="F116" s="10">
        <v>0</v>
      </c>
      <c r="G116" s="10">
        <v>86413</v>
      </c>
      <c r="H116" s="10">
        <v>88998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>
        <v>2585</v>
      </c>
      <c r="T116" s="10">
        <v>0</v>
      </c>
      <c r="U116" s="10">
        <v>0</v>
      </c>
      <c r="V116" s="10">
        <v>86413</v>
      </c>
      <c r="W116" s="10">
        <v>88998</v>
      </c>
      <c r="X116" s="16">
        <f t="shared" si="4"/>
        <v>7416.5</v>
      </c>
      <c r="Y116" s="18">
        <f t="shared" si="5"/>
        <v>263.69777777777779</v>
      </c>
      <c r="Z116" s="18">
        <f t="shared" si="6"/>
        <v>7910.9333333333334</v>
      </c>
      <c r="AA116" s="18">
        <f t="shared" si="7"/>
        <v>32.962222222222223</v>
      </c>
      <c r="AB116" s="39">
        <v>300</v>
      </c>
      <c r="AC116" s="39">
        <v>100</v>
      </c>
    </row>
    <row r="117" spans="1:29" x14ac:dyDescent="0.2">
      <c r="A117" s="8"/>
      <c r="B117" s="9" t="s">
        <v>277</v>
      </c>
      <c r="C117" s="9" t="s">
        <v>278</v>
      </c>
      <c r="D117" s="10">
        <v>3683</v>
      </c>
      <c r="E117" s="10">
        <v>0</v>
      </c>
      <c r="F117" s="10">
        <v>0</v>
      </c>
      <c r="G117" s="10">
        <v>52945</v>
      </c>
      <c r="H117" s="10">
        <v>56628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>
        <v>3683</v>
      </c>
      <c r="T117" s="10">
        <v>0</v>
      </c>
      <c r="U117" s="10">
        <v>0</v>
      </c>
      <c r="V117" s="10">
        <v>52945</v>
      </c>
      <c r="W117" s="10">
        <v>56628</v>
      </c>
      <c r="X117" s="16">
        <f t="shared" si="4"/>
        <v>4719</v>
      </c>
      <c r="Y117" s="18">
        <f t="shared" si="5"/>
        <v>167.78666666666666</v>
      </c>
      <c r="Z117" s="18">
        <f t="shared" si="6"/>
        <v>5033.6000000000004</v>
      </c>
      <c r="AA117" s="18">
        <f t="shared" si="7"/>
        <v>20.973333333333333</v>
      </c>
      <c r="AB117" s="39">
        <v>200</v>
      </c>
      <c r="AC117" s="39">
        <v>50</v>
      </c>
    </row>
    <row r="118" spans="1:29" x14ac:dyDescent="0.2">
      <c r="A118" s="8"/>
      <c r="B118" s="9" t="s">
        <v>94</v>
      </c>
      <c r="C118" s="9" t="s">
        <v>95</v>
      </c>
      <c r="D118" s="10">
        <v>748</v>
      </c>
      <c r="E118" s="10">
        <v>0</v>
      </c>
      <c r="F118" s="10">
        <v>0</v>
      </c>
      <c r="G118" s="10">
        <v>14572</v>
      </c>
      <c r="H118" s="10">
        <v>15320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v>748</v>
      </c>
      <c r="T118" s="10">
        <v>0</v>
      </c>
      <c r="U118" s="10">
        <v>0</v>
      </c>
      <c r="V118" s="10">
        <v>14572</v>
      </c>
      <c r="W118" s="10">
        <v>15320</v>
      </c>
      <c r="X118" s="16">
        <f t="shared" si="4"/>
        <v>1276.6666666666667</v>
      </c>
      <c r="Y118" s="18">
        <f t="shared" si="5"/>
        <v>45.392592592592599</v>
      </c>
      <c r="Z118" s="18">
        <f t="shared" si="6"/>
        <v>1361.7777777777778</v>
      </c>
      <c r="AA118" s="18">
        <f t="shared" si="7"/>
        <v>5.6740740740740749</v>
      </c>
      <c r="AB118" s="39">
        <v>100</v>
      </c>
      <c r="AC118" s="39">
        <v>25</v>
      </c>
    </row>
    <row r="119" spans="1:29" x14ac:dyDescent="0.2">
      <c r="A119" s="8"/>
      <c r="B119" s="9" t="s">
        <v>102</v>
      </c>
      <c r="C119" s="9" t="s">
        <v>103</v>
      </c>
      <c r="D119" s="10">
        <v>20548</v>
      </c>
      <c r="E119" s="10">
        <v>0</v>
      </c>
      <c r="F119" s="10">
        <v>0</v>
      </c>
      <c r="G119" s="10">
        <v>28973</v>
      </c>
      <c r="H119" s="10">
        <v>49521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20548</v>
      </c>
      <c r="T119" s="10">
        <v>0</v>
      </c>
      <c r="U119" s="10">
        <v>0</v>
      </c>
      <c r="V119" s="10">
        <v>28973</v>
      </c>
      <c r="W119" s="10">
        <v>49521</v>
      </c>
      <c r="X119" s="16">
        <f t="shared" si="4"/>
        <v>4126.75</v>
      </c>
      <c r="Y119" s="18">
        <f t="shared" si="5"/>
        <v>146.72888888888889</v>
      </c>
      <c r="Z119" s="18">
        <f t="shared" si="6"/>
        <v>4401.8666666666668</v>
      </c>
      <c r="AA119" s="18">
        <f t="shared" si="7"/>
        <v>18.341111111111111</v>
      </c>
      <c r="AB119" s="39">
        <v>200</v>
      </c>
      <c r="AC119" s="39">
        <v>25</v>
      </c>
    </row>
    <row r="120" spans="1:29" x14ac:dyDescent="0.2">
      <c r="A120" s="8"/>
      <c r="B120" s="9" t="s">
        <v>289</v>
      </c>
      <c r="C120" s="9" t="s">
        <v>290</v>
      </c>
      <c r="D120" s="10">
        <v>0</v>
      </c>
      <c r="E120" s="10">
        <v>17</v>
      </c>
      <c r="F120" s="10">
        <v>0</v>
      </c>
      <c r="G120" s="10">
        <v>0</v>
      </c>
      <c r="H120" s="10">
        <v>17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>
        <v>0</v>
      </c>
      <c r="T120" s="10">
        <v>17</v>
      </c>
      <c r="U120" s="10">
        <v>0</v>
      </c>
      <c r="V120" s="10">
        <v>0</v>
      </c>
      <c r="W120" s="10">
        <v>17</v>
      </c>
      <c r="X120" s="16">
        <f t="shared" si="4"/>
        <v>1.4166666666666667</v>
      </c>
      <c r="Y120" s="18">
        <f t="shared" si="5"/>
        <v>5.0370370370370378E-2</v>
      </c>
      <c r="Z120" s="18">
        <f t="shared" si="6"/>
        <v>1.5111111111111111</v>
      </c>
      <c r="AA120" s="18">
        <f t="shared" si="7"/>
        <v>6.2962962962962972E-3</v>
      </c>
      <c r="AB120" s="39">
        <v>100</v>
      </c>
      <c r="AC120" s="39">
        <v>25</v>
      </c>
    </row>
    <row r="121" spans="1:29" ht="12.75" thickBot="1" x14ac:dyDescent="0.25">
      <c r="A121" s="27" t="s">
        <v>0</v>
      </c>
      <c r="B121" s="27"/>
      <c r="C121" s="27"/>
      <c r="D121" s="29">
        <v>49227</v>
      </c>
      <c r="E121" s="29">
        <v>5076</v>
      </c>
      <c r="F121" s="29">
        <v>0</v>
      </c>
      <c r="G121" s="29">
        <v>477056</v>
      </c>
      <c r="H121" s="29">
        <v>531359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>
        <v>49227</v>
      </c>
      <c r="T121" s="29">
        <v>5076</v>
      </c>
      <c r="U121" s="29">
        <v>0</v>
      </c>
      <c r="V121" s="29">
        <v>477056</v>
      </c>
      <c r="W121" s="29">
        <v>531359</v>
      </c>
      <c r="X121" s="24">
        <f t="shared" si="4"/>
        <v>44279.916666666664</v>
      </c>
      <c r="Y121" s="25">
        <f t="shared" si="5"/>
        <v>1574.3970370370369</v>
      </c>
      <c r="Z121" s="25">
        <f t="shared" si="6"/>
        <v>47231.911111111112</v>
      </c>
      <c r="AA121" s="25">
        <f t="shared" si="7"/>
        <v>196.79962962962961</v>
      </c>
      <c r="AB121" s="40">
        <f>SUM(AB111:AB120)</f>
        <v>2000</v>
      </c>
      <c r="AC121" s="40">
        <v>575</v>
      </c>
    </row>
    <row r="122" spans="1:29" ht="12.75" thickTop="1" x14ac:dyDescent="0.2">
      <c r="A122" s="19" t="s">
        <v>44</v>
      </c>
      <c r="B122" s="20" t="s">
        <v>131</v>
      </c>
      <c r="C122" s="20" t="s">
        <v>132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>
        <v>5</v>
      </c>
      <c r="O122" s="21">
        <v>33</v>
      </c>
      <c r="P122" s="21">
        <v>0</v>
      </c>
      <c r="Q122" s="21">
        <v>1172</v>
      </c>
      <c r="R122" s="21">
        <v>1210</v>
      </c>
      <c r="S122" s="21">
        <v>5</v>
      </c>
      <c r="T122" s="21">
        <v>33</v>
      </c>
      <c r="U122" s="21">
        <v>0</v>
      </c>
      <c r="V122" s="21">
        <v>1172</v>
      </c>
      <c r="W122" s="21">
        <v>1210</v>
      </c>
      <c r="X122" s="22">
        <f t="shared" si="4"/>
        <v>100.83333333333333</v>
      </c>
      <c r="Y122" s="36">
        <f t="shared" si="5"/>
        <v>3.585185185185185</v>
      </c>
      <c r="Z122" s="36">
        <f t="shared" si="6"/>
        <v>107.55555555555556</v>
      </c>
      <c r="AA122" s="36">
        <f t="shared" si="7"/>
        <v>0.44814814814814813</v>
      </c>
      <c r="AB122" s="41">
        <v>100</v>
      </c>
      <c r="AC122" s="41">
        <v>25</v>
      </c>
    </row>
    <row r="123" spans="1:29" x14ac:dyDescent="0.2">
      <c r="A123" s="8"/>
      <c r="B123" s="9" t="s">
        <v>161</v>
      </c>
      <c r="C123" s="9" t="s">
        <v>162</v>
      </c>
      <c r="D123" s="10">
        <v>0</v>
      </c>
      <c r="E123" s="10">
        <v>0</v>
      </c>
      <c r="F123" s="10">
        <v>0</v>
      </c>
      <c r="G123" s="10">
        <v>84619</v>
      </c>
      <c r="H123" s="10">
        <v>84619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v>0</v>
      </c>
      <c r="T123" s="10">
        <v>0</v>
      </c>
      <c r="U123" s="10">
        <v>0</v>
      </c>
      <c r="V123" s="10">
        <v>84619</v>
      </c>
      <c r="W123" s="10">
        <v>84619</v>
      </c>
      <c r="X123" s="16">
        <f t="shared" si="4"/>
        <v>7051.583333333333</v>
      </c>
      <c r="Y123" s="18">
        <f t="shared" si="5"/>
        <v>250.72296296296295</v>
      </c>
      <c r="Z123" s="18">
        <f t="shared" si="6"/>
        <v>7521.6888888888889</v>
      </c>
      <c r="AA123" s="18">
        <f t="shared" si="7"/>
        <v>31.340370370370369</v>
      </c>
      <c r="AB123" s="39">
        <v>200</v>
      </c>
      <c r="AC123" s="39">
        <v>75</v>
      </c>
    </row>
    <row r="124" spans="1:29" x14ac:dyDescent="0.2">
      <c r="A124" s="8"/>
      <c r="B124" s="9" t="s">
        <v>335</v>
      </c>
      <c r="C124" s="9" t="s">
        <v>336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9983</v>
      </c>
      <c r="O124" s="10">
        <v>187</v>
      </c>
      <c r="P124" s="10">
        <v>0</v>
      </c>
      <c r="Q124" s="10">
        <v>40508</v>
      </c>
      <c r="R124" s="10">
        <v>50678</v>
      </c>
      <c r="S124" s="10">
        <v>9983</v>
      </c>
      <c r="T124" s="10">
        <v>187</v>
      </c>
      <c r="U124" s="10">
        <v>0</v>
      </c>
      <c r="V124" s="10">
        <v>40508</v>
      </c>
      <c r="W124" s="10">
        <v>50678</v>
      </c>
      <c r="X124" s="16">
        <f t="shared" si="4"/>
        <v>4223.166666666667</v>
      </c>
      <c r="Y124" s="18">
        <f t="shared" si="5"/>
        <v>150.15703703703704</v>
      </c>
      <c r="Z124" s="18">
        <f t="shared" si="6"/>
        <v>4504.7111111111108</v>
      </c>
      <c r="AA124" s="18">
        <f t="shared" si="7"/>
        <v>18.76962962962963</v>
      </c>
      <c r="AB124" s="39">
        <v>200</v>
      </c>
      <c r="AC124" s="39">
        <v>50</v>
      </c>
    </row>
    <row r="125" spans="1:29" x14ac:dyDescent="0.2">
      <c r="A125" s="8"/>
      <c r="B125" s="9" t="s">
        <v>295</v>
      </c>
      <c r="C125" s="9" t="s">
        <v>296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4341</v>
      </c>
      <c r="O125" s="10">
        <v>0</v>
      </c>
      <c r="P125" s="10">
        <v>0</v>
      </c>
      <c r="Q125" s="10">
        <v>44217</v>
      </c>
      <c r="R125" s="10">
        <v>48558</v>
      </c>
      <c r="S125" s="10">
        <v>4341</v>
      </c>
      <c r="T125" s="10">
        <v>0</v>
      </c>
      <c r="U125" s="10">
        <v>0</v>
      </c>
      <c r="V125" s="10">
        <v>44217</v>
      </c>
      <c r="W125" s="10">
        <v>48558</v>
      </c>
      <c r="X125" s="16">
        <f t="shared" si="4"/>
        <v>4046.5</v>
      </c>
      <c r="Y125" s="18">
        <f t="shared" si="5"/>
        <v>143.87555555555556</v>
      </c>
      <c r="Z125" s="18">
        <f t="shared" si="6"/>
        <v>4316.2666666666664</v>
      </c>
      <c r="AA125" s="18">
        <f t="shared" si="7"/>
        <v>17.984444444444446</v>
      </c>
      <c r="AB125" s="39">
        <v>200</v>
      </c>
      <c r="AC125" s="39">
        <v>50</v>
      </c>
    </row>
    <row r="126" spans="1:29" x14ac:dyDescent="0.2">
      <c r="A126" s="8"/>
      <c r="B126" s="9" t="s">
        <v>96</v>
      </c>
      <c r="C126" s="9" t="s">
        <v>97</v>
      </c>
      <c r="D126" s="10">
        <v>3197</v>
      </c>
      <c r="E126" s="10">
        <v>16</v>
      </c>
      <c r="F126" s="10">
        <v>0</v>
      </c>
      <c r="G126" s="10">
        <v>97633</v>
      </c>
      <c r="H126" s="10">
        <v>100846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>
        <v>3197</v>
      </c>
      <c r="T126" s="10">
        <v>16</v>
      </c>
      <c r="U126" s="10">
        <v>0</v>
      </c>
      <c r="V126" s="10">
        <v>97633</v>
      </c>
      <c r="W126" s="10">
        <v>100846</v>
      </c>
      <c r="X126" s="16">
        <f t="shared" si="4"/>
        <v>8403.8333333333339</v>
      </c>
      <c r="Y126" s="18">
        <f t="shared" si="5"/>
        <v>298.80296296296302</v>
      </c>
      <c r="Z126" s="18">
        <f t="shared" si="6"/>
        <v>8964.0888888888894</v>
      </c>
      <c r="AA126" s="18">
        <f t="shared" si="7"/>
        <v>37.350370370370378</v>
      </c>
      <c r="AB126" s="39">
        <v>300</v>
      </c>
      <c r="AC126" s="39">
        <v>100</v>
      </c>
    </row>
    <row r="127" spans="1:29" x14ac:dyDescent="0.2">
      <c r="A127" s="8"/>
      <c r="B127" s="9" t="s">
        <v>189</v>
      </c>
      <c r="C127" s="9" t="s">
        <v>190</v>
      </c>
      <c r="D127" s="10">
        <v>31</v>
      </c>
      <c r="E127" s="10">
        <v>35</v>
      </c>
      <c r="F127" s="10">
        <v>0</v>
      </c>
      <c r="G127" s="10">
        <v>18378</v>
      </c>
      <c r="H127" s="10">
        <v>18444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>
        <v>31</v>
      </c>
      <c r="T127" s="10">
        <v>35</v>
      </c>
      <c r="U127" s="10">
        <v>0</v>
      </c>
      <c r="V127" s="10">
        <v>18378</v>
      </c>
      <c r="W127" s="10">
        <v>18444</v>
      </c>
      <c r="X127" s="16">
        <f t="shared" si="4"/>
        <v>1537</v>
      </c>
      <c r="Y127" s="18">
        <f t="shared" si="5"/>
        <v>54.648888888888891</v>
      </c>
      <c r="Z127" s="18">
        <f t="shared" si="6"/>
        <v>1639.4666666666667</v>
      </c>
      <c r="AA127" s="18">
        <f t="shared" si="7"/>
        <v>6.8311111111111114</v>
      </c>
      <c r="AB127" s="39">
        <v>100</v>
      </c>
      <c r="AC127" s="39">
        <v>25</v>
      </c>
    </row>
    <row r="128" spans="1:29" x14ac:dyDescent="0.2">
      <c r="A128" s="8"/>
      <c r="B128" s="9" t="s">
        <v>45</v>
      </c>
      <c r="C128" s="9" t="s">
        <v>46</v>
      </c>
      <c r="D128" s="10">
        <v>48593</v>
      </c>
      <c r="E128" s="10">
        <v>0</v>
      </c>
      <c r="F128" s="10">
        <v>0</v>
      </c>
      <c r="G128" s="10">
        <v>656141</v>
      </c>
      <c r="H128" s="10">
        <v>704734</v>
      </c>
      <c r="I128" s="10">
        <v>3933</v>
      </c>
      <c r="J128" s="10">
        <v>54660</v>
      </c>
      <c r="K128" s="10">
        <v>0</v>
      </c>
      <c r="L128" s="10">
        <v>0</v>
      </c>
      <c r="M128" s="10">
        <v>58593</v>
      </c>
      <c r="N128" s="10"/>
      <c r="O128" s="10"/>
      <c r="P128" s="10"/>
      <c r="Q128" s="10"/>
      <c r="R128" s="10"/>
      <c r="S128" s="10">
        <v>52526</v>
      </c>
      <c r="T128" s="10">
        <v>54660</v>
      </c>
      <c r="U128" s="10">
        <v>0</v>
      </c>
      <c r="V128" s="10">
        <v>656141</v>
      </c>
      <c r="W128" s="10">
        <v>763327</v>
      </c>
      <c r="X128" s="16">
        <f t="shared" si="4"/>
        <v>63610.583333333336</v>
      </c>
      <c r="Y128" s="18">
        <f t="shared" si="5"/>
        <v>2261.7096296296299</v>
      </c>
      <c r="Z128" s="18">
        <f t="shared" si="6"/>
        <v>67851.288888888885</v>
      </c>
      <c r="AA128" s="18">
        <f t="shared" si="7"/>
        <v>282.71370370370374</v>
      </c>
      <c r="AB128" s="39">
        <v>2300</v>
      </c>
      <c r="AC128" s="39">
        <v>850</v>
      </c>
    </row>
    <row r="129" spans="1:29" x14ac:dyDescent="0.2">
      <c r="A129" s="8"/>
      <c r="B129" s="9" t="s">
        <v>323</v>
      </c>
      <c r="C129" s="9" t="s">
        <v>324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v>0</v>
      </c>
      <c r="O129" s="10">
        <v>0</v>
      </c>
      <c r="P129" s="10">
        <v>0</v>
      </c>
      <c r="Q129" s="10">
        <v>8277</v>
      </c>
      <c r="R129" s="10">
        <v>8277</v>
      </c>
      <c r="S129" s="10">
        <v>0</v>
      </c>
      <c r="T129" s="10">
        <v>0</v>
      </c>
      <c r="U129" s="10">
        <v>0</v>
      </c>
      <c r="V129" s="10">
        <v>8277</v>
      </c>
      <c r="W129" s="10">
        <v>8277</v>
      </c>
      <c r="X129" s="16">
        <f t="shared" si="4"/>
        <v>689.75</v>
      </c>
      <c r="Y129" s="18">
        <f t="shared" si="5"/>
        <v>24.524444444444445</v>
      </c>
      <c r="Z129" s="18">
        <f t="shared" si="6"/>
        <v>735.73333333333335</v>
      </c>
      <c r="AA129" s="18">
        <f t="shared" si="7"/>
        <v>3.0655555555555556</v>
      </c>
      <c r="AB129" s="39">
        <v>100</v>
      </c>
      <c r="AC129" s="39">
        <v>25</v>
      </c>
    </row>
    <row r="130" spans="1:29" x14ac:dyDescent="0.2">
      <c r="A130" s="8"/>
      <c r="B130" s="9" t="s">
        <v>100</v>
      </c>
      <c r="C130" s="9" t="s">
        <v>101</v>
      </c>
      <c r="D130" s="10">
        <v>8542</v>
      </c>
      <c r="E130" s="10">
        <v>19188</v>
      </c>
      <c r="F130" s="10">
        <v>0</v>
      </c>
      <c r="G130" s="10">
        <v>264808</v>
      </c>
      <c r="H130" s="10">
        <v>292538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8542</v>
      </c>
      <c r="T130" s="10">
        <v>19188</v>
      </c>
      <c r="U130" s="10">
        <v>0</v>
      </c>
      <c r="V130" s="10">
        <v>264808</v>
      </c>
      <c r="W130" s="10">
        <v>292538</v>
      </c>
      <c r="X130" s="16">
        <f t="shared" si="4"/>
        <v>24378.166666666668</v>
      </c>
      <c r="Y130" s="18">
        <f t="shared" si="5"/>
        <v>866.77925925925933</v>
      </c>
      <c r="Z130" s="18">
        <f t="shared" si="6"/>
        <v>26003.37777777778</v>
      </c>
      <c r="AA130" s="18">
        <f t="shared" si="7"/>
        <v>108.34740740740742</v>
      </c>
      <c r="AB130" s="39">
        <v>900</v>
      </c>
      <c r="AC130" s="39">
        <v>300</v>
      </c>
    </row>
    <row r="131" spans="1:29" x14ac:dyDescent="0.2">
      <c r="A131" s="8"/>
      <c r="B131" s="9" t="s">
        <v>279</v>
      </c>
      <c r="C131" s="9" t="s">
        <v>280</v>
      </c>
      <c r="D131" s="10">
        <v>20199</v>
      </c>
      <c r="E131" s="10">
        <v>0</v>
      </c>
      <c r="F131" s="10">
        <v>0</v>
      </c>
      <c r="G131" s="10">
        <v>66426</v>
      </c>
      <c r="H131" s="10">
        <v>86625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20199</v>
      </c>
      <c r="T131" s="10">
        <v>0</v>
      </c>
      <c r="U131" s="10">
        <v>0</v>
      </c>
      <c r="V131" s="10">
        <v>66426</v>
      </c>
      <c r="W131" s="10">
        <v>86625</v>
      </c>
      <c r="X131" s="16">
        <f t="shared" si="4"/>
        <v>7218.75</v>
      </c>
      <c r="Y131" s="18">
        <f t="shared" si="5"/>
        <v>256.66666666666669</v>
      </c>
      <c r="Z131" s="18">
        <f t="shared" si="6"/>
        <v>7700</v>
      </c>
      <c r="AA131" s="18">
        <f t="shared" si="7"/>
        <v>32.083333333333336</v>
      </c>
      <c r="AB131" s="39">
        <v>300</v>
      </c>
      <c r="AC131" s="39">
        <v>75</v>
      </c>
    </row>
    <row r="132" spans="1:29" ht="12.75" thickBot="1" x14ac:dyDescent="0.25">
      <c r="A132" s="27" t="s">
        <v>0</v>
      </c>
      <c r="B132" s="27"/>
      <c r="C132" s="27"/>
      <c r="D132" s="29">
        <v>80562</v>
      </c>
      <c r="E132" s="29">
        <v>19239</v>
      </c>
      <c r="F132" s="29">
        <v>0</v>
      </c>
      <c r="G132" s="29">
        <v>1188005</v>
      </c>
      <c r="H132" s="29">
        <v>1287806</v>
      </c>
      <c r="I132" s="29">
        <v>3933</v>
      </c>
      <c r="J132" s="29">
        <v>54660</v>
      </c>
      <c r="K132" s="29">
        <v>0</v>
      </c>
      <c r="L132" s="29">
        <v>0</v>
      </c>
      <c r="M132" s="29">
        <v>58593</v>
      </c>
      <c r="N132" s="29">
        <v>14329</v>
      </c>
      <c r="O132" s="29">
        <v>220</v>
      </c>
      <c r="P132" s="29">
        <v>0</v>
      </c>
      <c r="Q132" s="29">
        <v>94174</v>
      </c>
      <c r="R132" s="29">
        <v>108723</v>
      </c>
      <c r="S132" s="29">
        <v>98824</v>
      </c>
      <c r="T132" s="29">
        <v>74119</v>
      </c>
      <c r="U132" s="29">
        <v>0</v>
      </c>
      <c r="V132" s="29">
        <v>1282179</v>
      </c>
      <c r="W132" s="29">
        <v>1455122</v>
      </c>
      <c r="X132" s="28">
        <f t="shared" si="4"/>
        <v>121260.16666666667</v>
      </c>
      <c r="Y132" s="25">
        <f t="shared" si="5"/>
        <v>4311.4725925925932</v>
      </c>
      <c r="Z132" s="25">
        <f t="shared" si="6"/>
        <v>129344.17777777778</v>
      </c>
      <c r="AA132" s="25">
        <f t="shared" si="7"/>
        <v>538.93407407407415</v>
      </c>
      <c r="AB132" s="40">
        <f>SUM(AB122:AB131)</f>
        <v>4700</v>
      </c>
      <c r="AC132" s="40">
        <v>1575</v>
      </c>
    </row>
    <row r="133" spans="1:29" ht="12.75" thickTop="1" x14ac:dyDescent="0.2">
      <c r="A133" s="19" t="s">
        <v>87</v>
      </c>
      <c r="B133" s="20" t="s">
        <v>221</v>
      </c>
      <c r="C133" s="20" t="s">
        <v>222</v>
      </c>
      <c r="D133" s="21">
        <v>25287</v>
      </c>
      <c r="E133" s="21">
        <v>0</v>
      </c>
      <c r="F133" s="21">
        <v>0</v>
      </c>
      <c r="G133" s="21">
        <v>42801</v>
      </c>
      <c r="H133" s="21">
        <v>68088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25287</v>
      </c>
      <c r="T133" s="21">
        <v>0</v>
      </c>
      <c r="U133" s="21">
        <v>0</v>
      </c>
      <c r="V133" s="21">
        <v>42801</v>
      </c>
      <c r="W133" s="21">
        <v>68088</v>
      </c>
      <c r="X133" s="22">
        <f t="shared" si="4"/>
        <v>5674</v>
      </c>
      <c r="Y133" s="36">
        <f t="shared" si="5"/>
        <v>201.74222222222221</v>
      </c>
      <c r="Z133" s="36">
        <f t="shared" si="6"/>
        <v>6052.2666666666664</v>
      </c>
      <c r="AA133" s="36">
        <f t="shared" si="7"/>
        <v>25.217777777777776</v>
      </c>
      <c r="AB133" s="41">
        <v>200</v>
      </c>
      <c r="AC133" s="41">
        <v>75</v>
      </c>
    </row>
    <row r="134" spans="1:29" x14ac:dyDescent="0.2">
      <c r="A134" s="8"/>
      <c r="B134" s="9" t="s">
        <v>349</v>
      </c>
      <c r="C134" s="9" t="s">
        <v>350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v>4146</v>
      </c>
      <c r="O134" s="10">
        <v>0</v>
      </c>
      <c r="P134" s="10">
        <v>0</v>
      </c>
      <c r="Q134" s="10">
        <v>0</v>
      </c>
      <c r="R134" s="10">
        <v>4146</v>
      </c>
      <c r="S134" s="10">
        <v>4146</v>
      </c>
      <c r="T134" s="10">
        <v>0</v>
      </c>
      <c r="U134" s="10">
        <v>0</v>
      </c>
      <c r="V134" s="10">
        <v>0</v>
      </c>
      <c r="W134" s="10">
        <v>4146</v>
      </c>
      <c r="X134" s="16">
        <f t="shared" si="4"/>
        <v>345.5</v>
      </c>
      <c r="Y134" s="18">
        <f t="shared" si="5"/>
        <v>12.284444444444444</v>
      </c>
      <c r="Z134" s="18">
        <f t="shared" si="6"/>
        <v>368.53333333333336</v>
      </c>
      <c r="AA134" s="18">
        <f t="shared" si="7"/>
        <v>1.5355555555555556</v>
      </c>
      <c r="AB134" s="39">
        <v>100</v>
      </c>
      <c r="AC134" s="39">
        <v>25</v>
      </c>
    </row>
    <row r="135" spans="1:29" x14ac:dyDescent="0.2">
      <c r="A135" s="8"/>
      <c r="B135" s="9" t="s">
        <v>201</v>
      </c>
      <c r="C135" s="9" t="s">
        <v>202</v>
      </c>
      <c r="D135" s="10">
        <v>1917</v>
      </c>
      <c r="E135" s="10">
        <v>0</v>
      </c>
      <c r="F135" s="10">
        <v>0</v>
      </c>
      <c r="G135" s="10">
        <v>30348</v>
      </c>
      <c r="H135" s="10">
        <v>32265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1917</v>
      </c>
      <c r="T135" s="10">
        <v>0</v>
      </c>
      <c r="U135" s="10">
        <v>0</v>
      </c>
      <c r="V135" s="10">
        <v>30348</v>
      </c>
      <c r="W135" s="10">
        <v>32265</v>
      </c>
      <c r="X135" s="16">
        <f t="shared" si="4"/>
        <v>2688.75</v>
      </c>
      <c r="Y135" s="18">
        <f t="shared" si="5"/>
        <v>95.6</v>
      </c>
      <c r="Z135" s="18">
        <f t="shared" si="6"/>
        <v>2868</v>
      </c>
      <c r="AA135" s="18">
        <f t="shared" si="7"/>
        <v>11.95</v>
      </c>
      <c r="AB135" s="39">
        <v>100</v>
      </c>
      <c r="AC135" s="39">
        <v>25</v>
      </c>
    </row>
    <row r="136" spans="1:29" x14ac:dyDescent="0.2">
      <c r="A136" s="8"/>
      <c r="B136" s="9" t="s">
        <v>175</v>
      </c>
      <c r="C136" s="9" t="s">
        <v>176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v>721</v>
      </c>
      <c r="O136" s="10">
        <v>1</v>
      </c>
      <c r="P136" s="10">
        <v>0</v>
      </c>
      <c r="Q136" s="10">
        <v>499</v>
      </c>
      <c r="R136" s="10">
        <v>1221</v>
      </c>
      <c r="S136" s="10">
        <v>721</v>
      </c>
      <c r="T136" s="10">
        <v>1</v>
      </c>
      <c r="U136" s="10">
        <v>0</v>
      </c>
      <c r="V136" s="10">
        <v>499</v>
      </c>
      <c r="W136" s="10">
        <v>1221</v>
      </c>
      <c r="X136" s="16">
        <f t="shared" si="4"/>
        <v>101.75</v>
      </c>
      <c r="Y136" s="18">
        <f t="shared" si="5"/>
        <v>3.617777777777778</v>
      </c>
      <c r="Z136" s="18">
        <f t="shared" si="6"/>
        <v>108.53333333333333</v>
      </c>
      <c r="AA136" s="18">
        <f t="shared" si="7"/>
        <v>0.45222222222222225</v>
      </c>
      <c r="AB136" s="39">
        <v>100</v>
      </c>
      <c r="AC136" s="39">
        <v>25</v>
      </c>
    </row>
    <row r="137" spans="1:29" x14ac:dyDescent="0.2">
      <c r="A137" s="8"/>
      <c r="B137" s="9" t="s">
        <v>355</v>
      </c>
      <c r="C137" s="9" t="s">
        <v>356</v>
      </c>
      <c r="D137" s="10">
        <v>129</v>
      </c>
      <c r="E137" s="10">
        <v>0</v>
      </c>
      <c r="F137" s="10">
        <v>0</v>
      </c>
      <c r="G137" s="10">
        <v>58344</v>
      </c>
      <c r="H137" s="10">
        <v>58473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129</v>
      </c>
      <c r="T137" s="10">
        <v>0</v>
      </c>
      <c r="U137" s="10">
        <v>0</v>
      </c>
      <c r="V137" s="10">
        <v>58344</v>
      </c>
      <c r="W137" s="10">
        <v>58473</v>
      </c>
      <c r="X137" s="16">
        <f t="shared" si="4"/>
        <v>4872.75</v>
      </c>
      <c r="Y137" s="18">
        <f t="shared" si="5"/>
        <v>173.25333333333333</v>
      </c>
      <c r="Z137" s="18">
        <f t="shared" si="6"/>
        <v>5197.6000000000004</v>
      </c>
      <c r="AA137" s="18">
        <f t="shared" si="7"/>
        <v>21.656666666666666</v>
      </c>
      <c r="AB137" s="39">
        <v>200</v>
      </c>
      <c r="AC137" s="39">
        <v>50</v>
      </c>
    </row>
    <row r="138" spans="1:29" x14ac:dyDescent="0.2">
      <c r="A138" s="8"/>
      <c r="B138" s="9" t="s">
        <v>263</v>
      </c>
      <c r="C138" s="9" t="s">
        <v>264</v>
      </c>
      <c r="D138" s="10">
        <v>27377</v>
      </c>
      <c r="E138" s="10">
        <v>0</v>
      </c>
      <c r="F138" s="10">
        <v>0</v>
      </c>
      <c r="G138" s="10">
        <v>205373</v>
      </c>
      <c r="H138" s="10">
        <v>232750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v>27377</v>
      </c>
      <c r="T138" s="10">
        <v>0</v>
      </c>
      <c r="U138" s="10">
        <v>0</v>
      </c>
      <c r="V138" s="10">
        <v>205373</v>
      </c>
      <c r="W138" s="10">
        <v>232750</v>
      </c>
      <c r="X138" s="16">
        <f t="shared" si="4"/>
        <v>19395.833333333332</v>
      </c>
      <c r="Y138" s="18">
        <f t="shared" si="5"/>
        <v>689.62962962962956</v>
      </c>
      <c r="Z138" s="18">
        <f t="shared" si="6"/>
        <v>20688.888888888891</v>
      </c>
      <c r="AA138" s="18">
        <f t="shared" si="7"/>
        <v>86.203703703703695</v>
      </c>
      <c r="AB138" s="39">
        <v>700</v>
      </c>
      <c r="AC138" s="39">
        <v>250</v>
      </c>
    </row>
    <row r="139" spans="1:29" x14ac:dyDescent="0.2">
      <c r="A139" s="8"/>
      <c r="B139" s="9" t="s">
        <v>357</v>
      </c>
      <c r="C139" s="9" t="s">
        <v>358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v>0</v>
      </c>
      <c r="O139" s="10">
        <v>0</v>
      </c>
      <c r="P139" s="10">
        <v>0</v>
      </c>
      <c r="Q139" s="10">
        <v>27095</v>
      </c>
      <c r="R139" s="10">
        <v>27095</v>
      </c>
      <c r="S139" s="10">
        <v>0</v>
      </c>
      <c r="T139" s="10">
        <v>0</v>
      </c>
      <c r="U139" s="10">
        <v>0</v>
      </c>
      <c r="V139" s="10">
        <v>27095</v>
      </c>
      <c r="W139" s="10">
        <v>27095</v>
      </c>
      <c r="X139" s="16">
        <f t="shared" ref="X139:X202" si="8">W139/12</f>
        <v>2257.9166666666665</v>
      </c>
      <c r="Y139" s="18">
        <f t="shared" ref="Y139:Y202" si="9">X139*80/2250</f>
        <v>80.281481481481478</v>
      </c>
      <c r="Z139" s="18">
        <f t="shared" ref="Z139:Z202" si="10">X139*2400/2250</f>
        <v>2408.4444444444443</v>
      </c>
      <c r="AA139" s="18">
        <f t="shared" ref="AA139:AA202" si="11">X139*10/2250</f>
        <v>10.035185185185185</v>
      </c>
      <c r="AB139" s="39">
        <v>100</v>
      </c>
      <c r="AC139" s="39">
        <v>25</v>
      </c>
    </row>
    <row r="140" spans="1:29" x14ac:dyDescent="0.2">
      <c r="A140" s="8"/>
      <c r="B140" s="9" t="s">
        <v>325</v>
      </c>
      <c r="C140" s="9" t="s">
        <v>326</v>
      </c>
      <c r="D140" s="10">
        <v>217</v>
      </c>
      <c r="E140" s="10">
        <v>0</v>
      </c>
      <c r="F140" s="10">
        <v>0</v>
      </c>
      <c r="G140" s="10">
        <v>9467</v>
      </c>
      <c r="H140" s="10">
        <v>9684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>
        <v>217</v>
      </c>
      <c r="T140" s="10">
        <v>0</v>
      </c>
      <c r="U140" s="10">
        <v>0</v>
      </c>
      <c r="V140" s="10">
        <v>9467</v>
      </c>
      <c r="W140" s="10">
        <v>9684</v>
      </c>
      <c r="X140" s="16">
        <f t="shared" si="8"/>
        <v>807</v>
      </c>
      <c r="Y140" s="18">
        <f t="shared" si="9"/>
        <v>28.693333333333332</v>
      </c>
      <c r="Z140" s="18">
        <f t="shared" si="10"/>
        <v>860.8</v>
      </c>
      <c r="AA140" s="18">
        <f t="shared" si="11"/>
        <v>3.5866666666666664</v>
      </c>
      <c r="AB140" s="39">
        <v>100</v>
      </c>
      <c r="AC140" s="39">
        <v>25</v>
      </c>
    </row>
    <row r="141" spans="1:29" x14ac:dyDescent="0.2">
      <c r="A141" s="8"/>
      <c r="B141" s="9" t="s">
        <v>88</v>
      </c>
      <c r="C141" s="9" t="s">
        <v>89</v>
      </c>
      <c r="D141" s="10">
        <v>0</v>
      </c>
      <c r="E141" s="10">
        <v>9606</v>
      </c>
      <c r="F141" s="10">
        <v>0</v>
      </c>
      <c r="G141" s="10">
        <v>0</v>
      </c>
      <c r="H141" s="10">
        <v>9606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0</v>
      </c>
      <c r="T141" s="10">
        <v>9606</v>
      </c>
      <c r="U141" s="10">
        <v>0</v>
      </c>
      <c r="V141" s="10">
        <v>0</v>
      </c>
      <c r="W141" s="10">
        <v>9606</v>
      </c>
      <c r="X141" s="16">
        <f t="shared" si="8"/>
        <v>800.5</v>
      </c>
      <c r="Y141" s="18">
        <f t="shared" si="9"/>
        <v>28.462222222222223</v>
      </c>
      <c r="Z141" s="18">
        <f t="shared" si="10"/>
        <v>853.86666666666667</v>
      </c>
      <c r="AA141" s="18">
        <f t="shared" si="11"/>
        <v>3.5577777777777779</v>
      </c>
      <c r="AB141" s="39">
        <v>100</v>
      </c>
      <c r="AC141" s="39">
        <v>25</v>
      </c>
    </row>
    <row r="142" spans="1:29" x14ac:dyDescent="0.2">
      <c r="A142" s="8"/>
      <c r="B142" s="9" t="s">
        <v>363</v>
      </c>
      <c r="C142" s="9" t="s">
        <v>364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v>3107</v>
      </c>
      <c r="O142" s="10">
        <v>67</v>
      </c>
      <c r="P142" s="10">
        <v>0</v>
      </c>
      <c r="Q142" s="10">
        <v>60450</v>
      </c>
      <c r="R142" s="10">
        <v>63624</v>
      </c>
      <c r="S142" s="10">
        <v>3107</v>
      </c>
      <c r="T142" s="10">
        <v>67</v>
      </c>
      <c r="U142" s="10">
        <v>0</v>
      </c>
      <c r="V142" s="10">
        <v>60450</v>
      </c>
      <c r="W142" s="10">
        <v>63624</v>
      </c>
      <c r="X142" s="16">
        <f t="shared" si="8"/>
        <v>5302</v>
      </c>
      <c r="Y142" s="18">
        <f t="shared" si="9"/>
        <v>188.51555555555555</v>
      </c>
      <c r="Z142" s="18">
        <f t="shared" si="10"/>
        <v>5655.4666666666662</v>
      </c>
      <c r="AA142" s="18">
        <f t="shared" si="11"/>
        <v>23.564444444444444</v>
      </c>
      <c r="AB142" s="39">
        <v>200</v>
      </c>
      <c r="AC142" s="39">
        <v>50</v>
      </c>
    </row>
    <row r="143" spans="1:29" ht="12.75" thickBot="1" x14ac:dyDescent="0.25">
      <c r="A143" s="27" t="s">
        <v>0</v>
      </c>
      <c r="B143" s="27"/>
      <c r="C143" s="27"/>
      <c r="D143" s="29">
        <v>54927</v>
      </c>
      <c r="E143" s="29">
        <v>9606</v>
      </c>
      <c r="F143" s="29">
        <v>0</v>
      </c>
      <c r="G143" s="29">
        <v>346333</v>
      </c>
      <c r="H143" s="29">
        <v>410866</v>
      </c>
      <c r="I143" s="29"/>
      <c r="J143" s="29"/>
      <c r="K143" s="29"/>
      <c r="L143" s="29"/>
      <c r="M143" s="29"/>
      <c r="N143" s="29">
        <v>7974</v>
      </c>
      <c r="O143" s="29">
        <v>68</v>
      </c>
      <c r="P143" s="29">
        <v>0</v>
      </c>
      <c r="Q143" s="29">
        <v>88044</v>
      </c>
      <c r="R143" s="29">
        <v>96086</v>
      </c>
      <c r="S143" s="29">
        <v>62901</v>
      </c>
      <c r="T143" s="29">
        <v>9674</v>
      </c>
      <c r="U143" s="29">
        <v>0</v>
      </c>
      <c r="V143" s="29">
        <v>434377</v>
      </c>
      <c r="W143" s="29">
        <v>506952</v>
      </c>
      <c r="X143" s="24">
        <f t="shared" si="8"/>
        <v>42246</v>
      </c>
      <c r="Y143" s="25">
        <f t="shared" si="9"/>
        <v>1502.08</v>
      </c>
      <c r="Z143" s="25">
        <f t="shared" si="10"/>
        <v>45062.400000000001</v>
      </c>
      <c r="AA143" s="25">
        <f t="shared" si="11"/>
        <v>187.76</v>
      </c>
      <c r="AB143" s="40">
        <f>SUM(AB133:AB142)</f>
        <v>1900</v>
      </c>
      <c r="AC143" s="40">
        <v>575</v>
      </c>
    </row>
    <row r="144" spans="1:29" ht="12.75" thickTop="1" x14ac:dyDescent="0.2">
      <c r="A144" s="19" t="s">
        <v>141</v>
      </c>
      <c r="B144" s="20" t="s">
        <v>399</v>
      </c>
      <c r="C144" s="20" t="s">
        <v>400</v>
      </c>
      <c r="D144" s="21">
        <v>2255</v>
      </c>
      <c r="E144" s="21">
        <v>0</v>
      </c>
      <c r="F144" s="21">
        <v>0</v>
      </c>
      <c r="G144" s="21">
        <v>13664</v>
      </c>
      <c r="H144" s="21">
        <v>15919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>
        <v>2255</v>
      </c>
      <c r="T144" s="21">
        <v>0</v>
      </c>
      <c r="U144" s="21">
        <v>0</v>
      </c>
      <c r="V144" s="21">
        <v>13664</v>
      </c>
      <c r="W144" s="21">
        <v>15919</v>
      </c>
      <c r="X144" s="22">
        <f t="shared" si="8"/>
        <v>1326.5833333333333</v>
      </c>
      <c r="Y144" s="36">
        <f t="shared" si="9"/>
        <v>47.167407407407403</v>
      </c>
      <c r="Z144" s="36">
        <f t="shared" si="10"/>
        <v>1415.0222222222221</v>
      </c>
      <c r="AA144" s="36">
        <f t="shared" si="11"/>
        <v>5.8959259259259253</v>
      </c>
      <c r="AB144" s="41">
        <v>100</v>
      </c>
      <c r="AC144" s="41">
        <v>25</v>
      </c>
    </row>
    <row r="145" spans="1:29" x14ac:dyDescent="0.2">
      <c r="A145" s="8"/>
      <c r="B145" s="9" t="s">
        <v>251</v>
      </c>
      <c r="C145" s="9" t="s">
        <v>252</v>
      </c>
      <c r="D145" s="10">
        <v>3370</v>
      </c>
      <c r="E145" s="10">
        <v>3098</v>
      </c>
      <c r="F145" s="10">
        <v>0</v>
      </c>
      <c r="G145" s="10">
        <v>54868</v>
      </c>
      <c r="H145" s="10">
        <v>61336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>
        <v>3370</v>
      </c>
      <c r="T145" s="10">
        <v>3098</v>
      </c>
      <c r="U145" s="10">
        <v>0</v>
      </c>
      <c r="V145" s="10">
        <v>54868</v>
      </c>
      <c r="W145" s="10">
        <v>61336</v>
      </c>
      <c r="X145" s="16">
        <f t="shared" si="8"/>
        <v>5111.333333333333</v>
      </c>
      <c r="Y145" s="18">
        <f t="shared" si="9"/>
        <v>181.73629629629627</v>
      </c>
      <c r="Z145" s="18">
        <f t="shared" si="10"/>
        <v>5452.0888888888885</v>
      </c>
      <c r="AA145" s="18">
        <f t="shared" si="11"/>
        <v>22.717037037037034</v>
      </c>
      <c r="AB145" s="39">
        <v>200</v>
      </c>
      <c r="AC145" s="39">
        <v>50</v>
      </c>
    </row>
    <row r="146" spans="1:29" x14ac:dyDescent="0.2">
      <c r="A146" s="8"/>
      <c r="B146" s="9" t="s">
        <v>291</v>
      </c>
      <c r="C146" s="9" t="s">
        <v>292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v>0</v>
      </c>
      <c r="O146" s="10">
        <v>468</v>
      </c>
      <c r="P146" s="10">
        <v>0</v>
      </c>
      <c r="Q146" s="10">
        <v>14127</v>
      </c>
      <c r="R146" s="10">
        <v>14595</v>
      </c>
      <c r="S146" s="10">
        <v>0</v>
      </c>
      <c r="T146" s="10">
        <v>468</v>
      </c>
      <c r="U146" s="10">
        <v>0</v>
      </c>
      <c r="V146" s="10">
        <v>14127</v>
      </c>
      <c r="W146" s="10">
        <v>14595</v>
      </c>
      <c r="X146" s="16">
        <f t="shared" si="8"/>
        <v>1216.25</v>
      </c>
      <c r="Y146" s="18">
        <f t="shared" si="9"/>
        <v>43.244444444444447</v>
      </c>
      <c r="Z146" s="18">
        <f t="shared" si="10"/>
        <v>1297.3333333333333</v>
      </c>
      <c r="AA146" s="18">
        <f t="shared" si="11"/>
        <v>5.4055555555555559</v>
      </c>
      <c r="AB146" s="39">
        <v>100</v>
      </c>
      <c r="AC146" s="39">
        <v>25</v>
      </c>
    </row>
    <row r="147" spans="1:29" x14ac:dyDescent="0.2">
      <c r="A147" s="8"/>
      <c r="B147" s="9" t="s">
        <v>142</v>
      </c>
      <c r="C147" s="9" t="s">
        <v>143</v>
      </c>
      <c r="D147" s="10">
        <v>43</v>
      </c>
      <c r="E147" s="10">
        <v>0</v>
      </c>
      <c r="F147" s="10">
        <v>0</v>
      </c>
      <c r="G147" s="10">
        <v>25598</v>
      </c>
      <c r="H147" s="10">
        <v>25641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v>43</v>
      </c>
      <c r="T147" s="10">
        <v>0</v>
      </c>
      <c r="U147" s="10">
        <v>0</v>
      </c>
      <c r="V147" s="10">
        <v>25598</v>
      </c>
      <c r="W147" s="10">
        <v>25641</v>
      </c>
      <c r="X147" s="16">
        <f t="shared" si="8"/>
        <v>2136.75</v>
      </c>
      <c r="Y147" s="18">
        <f t="shared" si="9"/>
        <v>75.973333333333329</v>
      </c>
      <c r="Z147" s="18">
        <f t="shared" si="10"/>
        <v>2279.1999999999998</v>
      </c>
      <c r="AA147" s="18">
        <f t="shared" si="11"/>
        <v>9.4966666666666661</v>
      </c>
      <c r="AB147" s="39">
        <v>100</v>
      </c>
      <c r="AC147" s="39">
        <v>25</v>
      </c>
    </row>
    <row r="148" spans="1:29" x14ac:dyDescent="0.2">
      <c r="A148" s="8"/>
      <c r="B148" s="9" t="s">
        <v>144</v>
      </c>
      <c r="C148" s="9" t="s">
        <v>145</v>
      </c>
      <c r="D148" s="10">
        <v>533</v>
      </c>
      <c r="E148" s="10">
        <v>0</v>
      </c>
      <c r="F148" s="10">
        <v>0</v>
      </c>
      <c r="G148" s="10">
        <v>0</v>
      </c>
      <c r="H148" s="10">
        <v>533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>
        <v>533</v>
      </c>
      <c r="T148" s="10">
        <v>0</v>
      </c>
      <c r="U148" s="10">
        <v>0</v>
      </c>
      <c r="V148" s="10">
        <v>0</v>
      </c>
      <c r="W148" s="10">
        <v>533</v>
      </c>
      <c r="X148" s="16">
        <f t="shared" si="8"/>
        <v>44.416666666666664</v>
      </c>
      <c r="Y148" s="18">
        <f t="shared" si="9"/>
        <v>1.5792592592592591</v>
      </c>
      <c r="Z148" s="18">
        <f t="shared" si="10"/>
        <v>47.37777777777778</v>
      </c>
      <c r="AA148" s="18">
        <f t="shared" si="11"/>
        <v>0.19740740740740739</v>
      </c>
      <c r="AB148" s="39">
        <v>100</v>
      </c>
      <c r="AC148" s="39">
        <v>25</v>
      </c>
    </row>
    <row r="149" spans="1:29" x14ac:dyDescent="0.2">
      <c r="A149" s="8"/>
      <c r="B149" s="9" t="s">
        <v>247</v>
      </c>
      <c r="C149" s="9" t="s">
        <v>248</v>
      </c>
      <c r="D149" s="10">
        <v>1315</v>
      </c>
      <c r="E149" s="10">
        <v>350</v>
      </c>
      <c r="F149" s="10">
        <v>0</v>
      </c>
      <c r="G149" s="10">
        <v>28263</v>
      </c>
      <c r="H149" s="10">
        <v>29928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>
        <v>1315</v>
      </c>
      <c r="T149" s="10">
        <v>350</v>
      </c>
      <c r="U149" s="10">
        <v>0</v>
      </c>
      <c r="V149" s="10">
        <v>28263</v>
      </c>
      <c r="W149" s="10">
        <v>29928</v>
      </c>
      <c r="X149" s="16">
        <f t="shared" si="8"/>
        <v>2494</v>
      </c>
      <c r="Y149" s="18">
        <f t="shared" si="9"/>
        <v>88.675555555555562</v>
      </c>
      <c r="Z149" s="18">
        <f t="shared" si="10"/>
        <v>2660.2666666666669</v>
      </c>
      <c r="AA149" s="18">
        <f t="shared" si="11"/>
        <v>11.084444444444445</v>
      </c>
      <c r="AB149" s="39">
        <v>100</v>
      </c>
      <c r="AC149" s="39">
        <v>25</v>
      </c>
    </row>
    <row r="150" spans="1:29" x14ac:dyDescent="0.2">
      <c r="A150" s="8"/>
      <c r="B150" s="9" t="s">
        <v>293</v>
      </c>
      <c r="C150" s="9" t="s">
        <v>294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v>0</v>
      </c>
      <c r="O150" s="10">
        <v>0</v>
      </c>
      <c r="P150" s="10">
        <v>0</v>
      </c>
      <c r="Q150" s="10">
        <v>46669</v>
      </c>
      <c r="R150" s="10">
        <v>46669</v>
      </c>
      <c r="S150" s="10">
        <v>0</v>
      </c>
      <c r="T150" s="10">
        <v>0</v>
      </c>
      <c r="U150" s="10">
        <v>0</v>
      </c>
      <c r="V150" s="10">
        <v>46669</v>
      </c>
      <c r="W150" s="10">
        <v>46669</v>
      </c>
      <c r="X150" s="16">
        <f t="shared" si="8"/>
        <v>3889.0833333333335</v>
      </c>
      <c r="Y150" s="18">
        <f t="shared" si="9"/>
        <v>138.27851851851852</v>
      </c>
      <c r="Z150" s="18">
        <f t="shared" si="10"/>
        <v>4148.3555555555558</v>
      </c>
      <c r="AA150" s="18">
        <f t="shared" si="11"/>
        <v>17.284814814814816</v>
      </c>
      <c r="AB150" s="39">
        <v>200</v>
      </c>
      <c r="AC150" s="39">
        <v>50</v>
      </c>
    </row>
    <row r="151" spans="1:29" x14ac:dyDescent="0.2">
      <c r="A151" s="8"/>
      <c r="B151" s="9" t="s">
        <v>229</v>
      </c>
      <c r="C151" s="9" t="s">
        <v>230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>
        <v>1304</v>
      </c>
      <c r="O151" s="10">
        <v>8944</v>
      </c>
      <c r="P151" s="10">
        <v>0</v>
      </c>
      <c r="Q151" s="10">
        <v>30732</v>
      </c>
      <c r="R151" s="10">
        <v>40980</v>
      </c>
      <c r="S151" s="10">
        <v>1304</v>
      </c>
      <c r="T151" s="10">
        <v>8944</v>
      </c>
      <c r="U151" s="10">
        <v>0</v>
      </c>
      <c r="V151" s="10">
        <v>30732</v>
      </c>
      <c r="W151" s="10">
        <v>40980</v>
      </c>
      <c r="X151" s="16">
        <f t="shared" si="8"/>
        <v>3415</v>
      </c>
      <c r="Y151" s="18">
        <f t="shared" si="9"/>
        <v>121.42222222222222</v>
      </c>
      <c r="Z151" s="18">
        <f t="shared" si="10"/>
        <v>3642.6666666666665</v>
      </c>
      <c r="AA151" s="18">
        <f t="shared" si="11"/>
        <v>15.177777777777777</v>
      </c>
      <c r="AB151" s="39">
        <v>200</v>
      </c>
      <c r="AC151" s="39">
        <v>25</v>
      </c>
    </row>
    <row r="152" spans="1:29" x14ac:dyDescent="0.2">
      <c r="A152" s="8"/>
      <c r="B152" s="9" t="s">
        <v>269</v>
      </c>
      <c r="C152" s="9" t="s">
        <v>270</v>
      </c>
      <c r="D152" s="10">
        <v>8898</v>
      </c>
      <c r="E152" s="10">
        <v>0</v>
      </c>
      <c r="F152" s="10">
        <v>0</v>
      </c>
      <c r="G152" s="10">
        <v>26240</v>
      </c>
      <c r="H152" s="10">
        <v>35138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>
        <v>8898</v>
      </c>
      <c r="T152" s="10">
        <v>0</v>
      </c>
      <c r="U152" s="10">
        <v>0</v>
      </c>
      <c r="V152" s="10">
        <v>26240</v>
      </c>
      <c r="W152" s="10">
        <v>35138</v>
      </c>
      <c r="X152" s="16">
        <f t="shared" si="8"/>
        <v>2928.1666666666665</v>
      </c>
      <c r="Y152" s="18">
        <f t="shared" si="9"/>
        <v>104.11259259259258</v>
      </c>
      <c r="Z152" s="18">
        <f t="shared" si="10"/>
        <v>3123.3777777777777</v>
      </c>
      <c r="AA152" s="18">
        <f t="shared" si="11"/>
        <v>13.014074074074072</v>
      </c>
      <c r="AB152" s="39">
        <v>200</v>
      </c>
      <c r="AC152" s="39">
        <v>25</v>
      </c>
    </row>
    <row r="153" spans="1:29" x14ac:dyDescent="0.2">
      <c r="A153" s="8"/>
      <c r="B153" s="9" t="s">
        <v>253</v>
      </c>
      <c r="C153" s="9" t="s">
        <v>254</v>
      </c>
      <c r="D153" s="10">
        <v>3714</v>
      </c>
      <c r="E153" s="10">
        <v>100</v>
      </c>
      <c r="F153" s="10">
        <v>0</v>
      </c>
      <c r="G153" s="10">
        <v>59161</v>
      </c>
      <c r="H153" s="10">
        <v>62975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v>3714</v>
      </c>
      <c r="T153" s="10">
        <v>100</v>
      </c>
      <c r="U153" s="10">
        <v>0</v>
      </c>
      <c r="V153" s="10">
        <v>59161</v>
      </c>
      <c r="W153" s="10">
        <v>62975</v>
      </c>
      <c r="X153" s="16">
        <f t="shared" si="8"/>
        <v>5247.916666666667</v>
      </c>
      <c r="Y153" s="18">
        <f t="shared" si="9"/>
        <v>186.59259259259261</v>
      </c>
      <c r="Z153" s="18">
        <f t="shared" si="10"/>
        <v>5597.7777777777774</v>
      </c>
      <c r="AA153" s="18">
        <f t="shared" si="11"/>
        <v>23.324074074074076</v>
      </c>
      <c r="AB153" s="39">
        <v>200</v>
      </c>
      <c r="AC153" s="39">
        <v>50</v>
      </c>
    </row>
    <row r="154" spans="1:29" ht="12.75" thickBot="1" x14ac:dyDescent="0.25">
      <c r="A154" s="27" t="s">
        <v>0</v>
      </c>
      <c r="B154" s="27"/>
      <c r="C154" s="27"/>
      <c r="D154" s="29">
        <v>20128</v>
      </c>
      <c r="E154" s="29">
        <v>3548</v>
      </c>
      <c r="F154" s="29">
        <v>0</v>
      </c>
      <c r="G154" s="29">
        <v>207794</v>
      </c>
      <c r="H154" s="29">
        <v>231470</v>
      </c>
      <c r="I154" s="29"/>
      <c r="J154" s="29"/>
      <c r="K154" s="29"/>
      <c r="L154" s="29"/>
      <c r="M154" s="29"/>
      <c r="N154" s="29">
        <v>1304</v>
      </c>
      <c r="O154" s="29">
        <v>9412</v>
      </c>
      <c r="P154" s="29">
        <v>0</v>
      </c>
      <c r="Q154" s="29">
        <v>91528</v>
      </c>
      <c r="R154" s="29">
        <v>102244</v>
      </c>
      <c r="S154" s="29">
        <v>21432</v>
      </c>
      <c r="T154" s="29">
        <v>12960</v>
      </c>
      <c r="U154" s="29">
        <v>0</v>
      </c>
      <c r="V154" s="29">
        <v>299322</v>
      </c>
      <c r="W154" s="29">
        <v>333714</v>
      </c>
      <c r="X154" s="24">
        <f t="shared" si="8"/>
        <v>27809.5</v>
      </c>
      <c r="Y154" s="25">
        <f t="shared" si="9"/>
        <v>988.78222222222223</v>
      </c>
      <c r="Z154" s="25">
        <f t="shared" si="10"/>
        <v>29663.466666666667</v>
      </c>
      <c r="AA154" s="25">
        <f t="shared" si="11"/>
        <v>123.59777777777778</v>
      </c>
      <c r="AB154" s="40">
        <f>SUM(AB144:AB153)</f>
        <v>1500</v>
      </c>
      <c r="AC154" s="40">
        <v>325</v>
      </c>
    </row>
    <row r="155" spans="1:29" ht="12.75" thickTop="1" x14ac:dyDescent="0.2">
      <c r="A155" s="19" t="s">
        <v>49</v>
      </c>
      <c r="B155" s="20" t="s">
        <v>109</v>
      </c>
      <c r="C155" s="20" t="s">
        <v>110</v>
      </c>
      <c r="D155" s="21">
        <v>3525</v>
      </c>
      <c r="E155" s="21">
        <v>4</v>
      </c>
      <c r="F155" s="21">
        <v>0</v>
      </c>
      <c r="G155" s="21">
        <v>71292</v>
      </c>
      <c r="H155" s="21">
        <v>74821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>
        <v>3525</v>
      </c>
      <c r="T155" s="21">
        <v>4</v>
      </c>
      <c r="U155" s="21">
        <v>0</v>
      </c>
      <c r="V155" s="21">
        <v>71292</v>
      </c>
      <c r="W155" s="21">
        <v>74821</v>
      </c>
      <c r="X155" s="22">
        <f t="shared" si="8"/>
        <v>6235.083333333333</v>
      </c>
      <c r="Y155" s="36">
        <f t="shared" si="9"/>
        <v>221.69185185185182</v>
      </c>
      <c r="Z155" s="36">
        <f t="shared" si="10"/>
        <v>6650.7555555555555</v>
      </c>
      <c r="AA155" s="36">
        <f t="shared" si="11"/>
        <v>27.711481481481478</v>
      </c>
      <c r="AB155" s="41">
        <v>200</v>
      </c>
      <c r="AC155" s="41">
        <v>75</v>
      </c>
    </row>
    <row r="156" spans="1:29" x14ac:dyDescent="0.2">
      <c r="A156" s="8"/>
      <c r="B156" s="9" t="s">
        <v>90</v>
      </c>
      <c r="C156" s="9" t="s">
        <v>91</v>
      </c>
      <c r="D156" s="10">
        <v>8543</v>
      </c>
      <c r="E156" s="10">
        <v>15</v>
      </c>
      <c r="F156" s="10">
        <v>0</v>
      </c>
      <c r="G156" s="10">
        <v>52574</v>
      </c>
      <c r="H156" s="10">
        <v>61132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8543</v>
      </c>
      <c r="T156" s="10">
        <v>15</v>
      </c>
      <c r="U156" s="10">
        <v>0</v>
      </c>
      <c r="V156" s="10">
        <v>52574</v>
      </c>
      <c r="W156" s="10">
        <v>61132</v>
      </c>
      <c r="X156" s="16">
        <f t="shared" si="8"/>
        <v>5094.333333333333</v>
      </c>
      <c r="Y156" s="18">
        <f t="shared" si="9"/>
        <v>181.13185185185185</v>
      </c>
      <c r="Z156" s="18">
        <f t="shared" si="10"/>
        <v>5433.9555555555553</v>
      </c>
      <c r="AA156" s="18">
        <f t="shared" si="11"/>
        <v>22.641481481481481</v>
      </c>
      <c r="AB156" s="39">
        <v>200</v>
      </c>
      <c r="AC156" s="39">
        <v>50</v>
      </c>
    </row>
    <row r="157" spans="1:29" x14ac:dyDescent="0.2">
      <c r="A157" s="8"/>
      <c r="B157" s="9" t="s">
        <v>50</v>
      </c>
      <c r="C157" s="9" t="s">
        <v>51</v>
      </c>
      <c r="D157" s="10">
        <v>8050</v>
      </c>
      <c r="E157" s="10">
        <v>0</v>
      </c>
      <c r="F157" s="10">
        <v>0</v>
      </c>
      <c r="G157" s="10">
        <v>45477</v>
      </c>
      <c r="H157" s="10">
        <v>53527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>
        <v>8050</v>
      </c>
      <c r="T157" s="10">
        <v>0</v>
      </c>
      <c r="U157" s="10">
        <v>0</v>
      </c>
      <c r="V157" s="10">
        <v>45477</v>
      </c>
      <c r="W157" s="10">
        <v>53527</v>
      </c>
      <c r="X157" s="16">
        <f t="shared" si="8"/>
        <v>4460.583333333333</v>
      </c>
      <c r="Y157" s="18">
        <f t="shared" si="9"/>
        <v>158.59851851851849</v>
      </c>
      <c r="Z157" s="18">
        <f t="shared" si="10"/>
        <v>4757.9555555555553</v>
      </c>
      <c r="AA157" s="18">
        <f t="shared" si="11"/>
        <v>19.824814814814811</v>
      </c>
      <c r="AB157" s="39">
        <v>200</v>
      </c>
      <c r="AC157" s="39">
        <v>50</v>
      </c>
    </row>
    <row r="158" spans="1:29" x14ac:dyDescent="0.2">
      <c r="A158" s="8"/>
      <c r="B158" s="9" t="s">
        <v>373</v>
      </c>
      <c r="C158" s="9" t="s">
        <v>374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v>577</v>
      </c>
      <c r="O158" s="10">
        <v>0</v>
      </c>
      <c r="P158" s="10">
        <v>0</v>
      </c>
      <c r="Q158" s="10">
        <v>53400</v>
      </c>
      <c r="R158" s="10">
        <v>53977</v>
      </c>
      <c r="S158" s="10">
        <v>577</v>
      </c>
      <c r="T158" s="10">
        <v>0</v>
      </c>
      <c r="U158" s="10">
        <v>0</v>
      </c>
      <c r="V158" s="10">
        <v>53400</v>
      </c>
      <c r="W158" s="10">
        <v>53977</v>
      </c>
      <c r="X158" s="16">
        <f t="shared" si="8"/>
        <v>4498.083333333333</v>
      </c>
      <c r="Y158" s="18">
        <f t="shared" si="9"/>
        <v>159.93185185185183</v>
      </c>
      <c r="Z158" s="18">
        <f t="shared" si="10"/>
        <v>4797.9555555555553</v>
      </c>
      <c r="AA158" s="18">
        <f t="shared" si="11"/>
        <v>19.991481481481479</v>
      </c>
      <c r="AB158" s="39">
        <v>200</v>
      </c>
      <c r="AC158" s="39">
        <v>50</v>
      </c>
    </row>
    <row r="159" spans="1:29" x14ac:dyDescent="0.2">
      <c r="A159" s="8"/>
      <c r="B159" s="9" t="s">
        <v>62</v>
      </c>
      <c r="C159" s="9" t="s">
        <v>63</v>
      </c>
      <c r="D159" s="10">
        <v>3939</v>
      </c>
      <c r="E159" s="10">
        <v>0</v>
      </c>
      <c r="F159" s="10">
        <v>0</v>
      </c>
      <c r="G159" s="10">
        <v>101487</v>
      </c>
      <c r="H159" s="10">
        <v>105426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>
        <v>3939</v>
      </c>
      <c r="T159" s="10">
        <v>0</v>
      </c>
      <c r="U159" s="10">
        <v>0</v>
      </c>
      <c r="V159" s="10">
        <v>101487</v>
      </c>
      <c r="W159" s="10">
        <v>105426</v>
      </c>
      <c r="X159" s="16">
        <f t="shared" si="8"/>
        <v>8785.5</v>
      </c>
      <c r="Y159" s="18">
        <f t="shared" si="9"/>
        <v>312.37333333333333</v>
      </c>
      <c r="Z159" s="18">
        <f t="shared" si="10"/>
        <v>9371.2000000000007</v>
      </c>
      <c r="AA159" s="18">
        <f t="shared" si="11"/>
        <v>39.046666666666667</v>
      </c>
      <c r="AB159" s="39">
        <v>300</v>
      </c>
      <c r="AC159" s="39">
        <v>100</v>
      </c>
    </row>
    <row r="160" spans="1:29" x14ac:dyDescent="0.2">
      <c r="A160" s="8"/>
      <c r="B160" s="9" t="s">
        <v>351</v>
      </c>
      <c r="C160" s="9" t="s">
        <v>352</v>
      </c>
      <c r="D160" s="10">
        <v>0</v>
      </c>
      <c r="E160" s="10">
        <v>0</v>
      </c>
      <c r="F160" s="10">
        <v>0</v>
      </c>
      <c r="G160" s="10">
        <v>50363</v>
      </c>
      <c r="H160" s="10">
        <v>50363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>
        <v>0</v>
      </c>
      <c r="T160" s="10">
        <v>0</v>
      </c>
      <c r="U160" s="10">
        <v>0</v>
      </c>
      <c r="V160" s="10">
        <v>50363</v>
      </c>
      <c r="W160" s="10">
        <v>50363</v>
      </c>
      <c r="X160" s="16">
        <f t="shared" si="8"/>
        <v>4196.916666666667</v>
      </c>
      <c r="Y160" s="18">
        <f t="shared" si="9"/>
        <v>149.22370370370373</v>
      </c>
      <c r="Z160" s="18">
        <f t="shared" si="10"/>
        <v>4476.7111111111108</v>
      </c>
      <c r="AA160" s="18">
        <f t="shared" si="11"/>
        <v>18.652962962962967</v>
      </c>
      <c r="AB160" s="39">
        <v>200</v>
      </c>
      <c r="AC160" s="39">
        <v>50</v>
      </c>
    </row>
    <row r="161" spans="1:29" x14ac:dyDescent="0.2">
      <c r="A161" s="8"/>
      <c r="B161" s="9" t="s">
        <v>285</v>
      </c>
      <c r="C161" s="9" t="s">
        <v>286</v>
      </c>
      <c r="D161" s="10">
        <v>0</v>
      </c>
      <c r="E161" s="10">
        <v>0</v>
      </c>
      <c r="F161" s="10">
        <v>0</v>
      </c>
      <c r="G161" s="10">
        <v>8664</v>
      </c>
      <c r="H161" s="10">
        <v>8664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0</v>
      </c>
      <c r="T161" s="10">
        <v>0</v>
      </c>
      <c r="U161" s="10">
        <v>0</v>
      </c>
      <c r="V161" s="10">
        <v>8664</v>
      </c>
      <c r="W161" s="10">
        <v>8664</v>
      </c>
      <c r="X161" s="16">
        <f t="shared" si="8"/>
        <v>722</v>
      </c>
      <c r="Y161" s="18">
        <f t="shared" si="9"/>
        <v>25.671111111111109</v>
      </c>
      <c r="Z161" s="18">
        <f t="shared" si="10"/>
        <v>770.13333333333333</v>
      </c>
      <c r="AA161" s="18">
        <f t="shared" si="11"/>
        <v>3.2088888888888887</v>
      </c>
      <c r="AB161" s="39">
        <v>100</v>
      </c>
      <c r="AC161" s="39">
        <v>25</v>
      </c>
    </row>
    <row r="162" spans="1:29" x14ac:dyDescent="0.2">
      <c r="A162" s="8"/>
      <c r="B162" s="9" t="s">
        <v>71</v>
      </c>
      <c r="C162" s="9" t="s">
        <v>72</v>
      </c>
      <c r="D162" s="10">
        <v>0</v>
      </c>
      <c r="E162" s="10">
        <v>9351</v>
      </c>
      <c r="F162" s="10">
        <v>0</v>
      </c>
      <c r="G162" s="10">
        <v>383601</v>
      </c>
      <c r="H162" s="10">
        <v>392952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0</v>
      </c>
      <c r="T162" s="10">
        <v>9351</v>
      </c>
      <c r="U162" s="10">
        <v>0</v>
      </c>
      <c r="V162" s="10">
        <v>383601</v>
      </c>
      <c r="W162" s="10">
        <v>392952</v>
      </c>
      <c r="X162" s="16">
        <f t="shared" si="8"/>
        <v>32746</v>
      </c>
      <c r="Y162" s="18">
        <f t="shared" si="9"/>
        <v>1164.3022222222223</v>
      </c>
      <c r="Z162" s="18">
        <f t="shared" si="10"/>
        <v>34929.066666666666</v>
      </c>
      <c r="AA162" s="18">
        <f t="shared" si="11"/>
        <v>145.53777777777779</v>
      </c>
      <c r="AB162" s="39">
        <v>1100</v>
      </c>
      <c r="AC162" s="39">
        <v>425</v>
      </c>
    </row>
    <row r="163" spans="1:29" x14ac:dyDescent="0.2">
      <c r="A163" s="8"/>
      <c r="B163" s="9" t="s">
        <v>359</v>
      </c>
      <c r="C163" s="9" t="s">
        <v>360</v>
      </c>
      <c r="D163" s="10">
        <v>0</v>
      </c>
      <c r="E163" s="10">
        <v>0</v>
      </c>
      <c r="F163" s="10">
        <v>0</v>
      </c>
      <c r="G163" s="10">
        <v>48372</v>
      </c>
      <c r="H163" s="10">
        <v>48372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0</v>
      </c>
      <c r="T163" s="10">
        <v>0</v>
      </c>
      <c r="U163" s="10">
        <v>0</v>
      </c>
      <c r="V163" s="10">
        <v>48372</v>
      </c>
      <c r="W163" s="10">
        <v>48372</v>
      </c>
      <c r="X163" s="16">
        <f t="shared" si="8"/>
        <v>4031</v>
      </c>
      <c r="Y163" s="18">
        <f t="shared" si="9"/>
        <v>143.32444444444445</v>
      </c>
      <c r="Z163" s="18">
        <f t="shared" si="10"/>
        <v>4299.7333333333336</v>
      </c>
      <c r="AA163" s="18">
        <f t="shared" si="11"/>
        <v>17.915555555555557</v>
      </c>
      <c r="AB163" s="39">
        <v>200</v>
      </c>
      <c r="AC163" s="39">
        <v>50</v>
      </c>
    </row>
    <row r="164" spans="1:29" x14ac:dyDescent="0.2">
      <c r="A164" s="8"/>
      <c r="B164" s="9" t="s">
        <v>177</v>
      </c>
      <c r="C164" s="9" t="s">
        <v>178</v>
      </c>
      <c r="D164" s="10">
        <v>0</v>
      </c>
      <c r="E164" s="10">
        <v>0</v>
      </c>
      <c r="F164" s="10">
        <v>0</v>
      </c>
      <c r="G164" s="10">
        <v>79289</v>
      </c>
      <c r="H164" s="10">
        <v>79289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>
        <v>0</v>
      </c>
      <c r="T164" s="10">
        <v>0</v>
      </c>
      <c r="U164" s="10">
        <v>0</v>
      </c>
      <c r="V164" s="10">
        <v>79289</v>
      </c>
      <c r="W164" s="10">
        <v>79289</v>
      </c>
      <c r="X164" s="16">
        <f t="shared" si="8"/>
        <v>6607.416666666667</v>
      </c>
      <c r="Y164" s="18">
        <f t="shared" si="9"/>
        <v>234.93037037037038</v>
      </c>
      <c r="Z164" s="18">
        <f t="shared" si="10"/>
        <v>7047.9111111111115</v>
      </c>
      <c r="AA164" s="18">
        <f t="shared" si="11"/>
        <v>29.366296296296298</v>
      </c>
      <c r="AB164" s="39">
        <v>200</v>
      </c>
      <c r="AC164" s="39">
        <v>75</v>
      </c>
    </row>
    <row r="165" spans="1:29" x14ac:dyDescent="0.2">
      <c r="A165" s="8"/>
      <c r="B165" s="9" t="s">
        <v>135</v>
      </c>
      <c r="C165" s="9" t="s">
        <v>136</v>
      </c>
      <c r="D165" s="10">
        <v>8</v>
      </c>
      <c r="E165" s="10">
        <v>0</v>
      </c>
      <c r="F165" s="10">
        <v>0</v>
      </c>
      <c r="G165" s="10">
        <v>150479</v>
      </c>
      <c r="H165" s="10">
        <v>150487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8</v>
      </c>
      <c r="T165" s="10">
        <v>0</v>
      </c>
      <c r="U165" s="10">
        <v>0</v>
      </c>
      <c r="V165" s="10">
        <v>150479</v>
      </c>
      <c r="W165" s="10">
        <v>150487</v>
      </c>
      <c r="X165" s="16">
        <f t="shared" si="8"/>
        <v>12540.583333333334</v>
      </c>
      <c r="Y165" s="18">
        <f t="shared" si="9"/>
        <v>445.88740740740747</v>
      </c>
      <c r="Z165" s="18">
        <f t="shared" si="10"/>
        <v>13376.622222222222</v>
      </c>
      <c r="AA165" s="18">
        <f t="shared" si="11"/>
        <v>55.735925925925933</v>
      </c>
      <c r="AB165" s="39">
        <v>400</v>
      </c>
      <c r="AC165" s="39">
        <v>150</v>
      </c>
    </row>
    <row r="166" spans="1:29" ht="12.75" thickBot="1" x14ac:dyDescent="0.25">
      <c r="A166" s="27" t="s">
        <v>0</v>
      </c>
      <c r="B166" s="27"/>
      <c r="C166" s="27"/>
      <c r="D166" s="29">
        <v>24065</v>
      </c>
      <c r="E166" s="29">
        <v>9370</v>
      </c>
      <c r="F166" s="29">
        <v>0</v>
      </c>
      <c r="G166" s="29">
        <v>991598</v>
      </c>
      <c r="H166" s="29">
        <v>1025033</v>
      </c>
      <c r="I166" s="29"/>
      <c r="J166" s="29"/>
      <c r="K166" s="29"/>
      <c r="L166" s="29"/>
      <c r="M166" s="29"/>
      <c r="N166" s="29">
        <v>577</v>
      </c>
      <c r="O166" s="29">
        <v>0</v>
      </c>
      <c r="P166" s="29">
        <v>0</v>
      </c>
      <c r="Q166" s="29">
        <v>53400</v>
      </c>
      <c r="R166" s="29">
        <v>53977</v>
      </c>
      <c r="S166" s="29">
        <v>24642</v>
      </c>
      <c r="T166" s="29">
        <v>9370</v>
      </c>
      <c r="U166" s="29">
        <v>0</v>
      </c>
      <c r="V166" s="29">
        <v>1044998</v>
      </c>
      <c r="W166" s="29">
        <v>1079010</v>
      </c>
      <c r="X166" s="24">
        <f t="shared" si="8"/>
        <v>89917.5</v>
      </c>
      <c r="Y166" s="25">
        <f t="shared" si="9"/>
        <v>3197.0666666666666</v>
      </c>
      <c r="Z166" s="25">
        <f t="shared" si="10"/>
        <v>95912</v>
      </c>
      <c r="AA166" s="25">
        <f t="shared" si="11"/>
        <v>399.63333333333333</v>
      </c>
      <c r="AB166" s="40">
        <f>SUM(AB155:AB165)</f>
        <v>3300</v>
      </c>
      <c r="AC166" s="40">
        <v>1100</v>
      </c>
    </row>
    <row r="167" spans="1:29" ht="12.75" thickTop="1" x14ac:dyDescent="0.2">
      <c r="A167" s="19" t="s">
        <v>34</v>
      </c>
      <c r="B167" s="20" t="s">
        <v>213</v>
      </c>
      <c r="C167" s="20" t="s">
        <v>214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>
        <v>2863</v>
      </c>
      <c r="O167" s="21">
        <v>4</v>
      </c>
      <c r="P167" s="21">
        <v>0</v>
      </c>
      <c r="Q167" s="21">
        <v>57271</v>
      </c>
      <c r="R167" s="21">
        <v>60138</v>
      </c>
      <c r="S167" s="21">
        <v>2863</v>
      </c>
      <c r="T167" s="21">
        <v>4</v>
      </c>
      <c r="U167" s="21">
        <v>0</v>
      </c>
      <c r="V167" s="21">
        <v>57271</v>
      </c>
      <c r="W167" s="21">
        <v>60138</v>
      </c>
      <c r="X167" s="22">
        <f t="shared" si="8"/>
        <v>5011.5</v>
      </c>
      <c r="Y167" s="36">
        <f t="shared" si="9"/>
        <v>178.18666666666667</v>
      </c>
      <c r="Z167" s="36">
        <f t="shared" si="10"/>
        <v>5345.6</v>
      </c>
      <c r="AA167" s="36">
        <f t="shared" si="11"/>
        <v>22.273333333333333</v>
      </c>
      <c r="AB167" s="41">
        <v>200</v>
      </c>
      <c r="AC167" s="41">
        <v>50</v>
      </c>
    </row>
    <row r="168" spans="1:29" x14ac:dyDescent="0.2">
      <c r="A168" s="8"/>
      <c r="B168" s="9" t="s">
        <v>345</v>
      </c>
      <c r="C168" s="9" t="s">
        <v>346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v>248</v>
      </c>
      <c r="O168" s="10">
        <v>0</v>
      </c>
      <c r="P168" s="10">
        <v>0</v>
      </c>
      <c r="Q168" s="10">
        <v>69803</v>
      </c>
      <c r="R168" s="10">
        <v>70051</v>
      </c>
      <c r="S168" s="10">
        <v>248</v>
      </c>
      <c r="T168" s="10">
        <v>0</v>
      </c>
      <c r="U168" s="10">
        <v>0</v>
      </c>
      <c r="V168" s="10">
        <v>69803</v>
      </c>
      <c r="W168" s="10">
        <v>70051</v>
      </c>
      <c r="X168" s="16">
        <f t="shared" si="8"/>
        <v>5837.583333333333</v>
      </c>
      <c r="Y168" s="18">
        <f t="shared" si="9"/>
        <v>207.5585185185185</v>
      </c>
      <c r="Z168" s="18">
        <f t="shared" si="10"/>
        <v>6226.7555555555555</v>
      </c>
      <c r="AA168" s="18">
        <f t="shared" si="11"/>
        <v>25.944814814814812</v>
      </c>
      <c r="AB168" s="39">
        <v>200</v>
      </c>
      <c r="AC168" s="39">
        <v>75</v>
      </c>
    </row>
    <row r="169" spans="1:29" x14ac:dyDescent="0.2">
      <c r="A169" s="8"/>
      <c r="B169" s="9" t="s">
        <v>309</v>
      </c>
      <c r="C169" s="9" t="s">
        <v>310</v>
      </c>
      <c r="D169" s="10">
        <v>30612</v>
      </c>
      <c r="E169" s="10">
        <v>0</v>
      </c>
      <c r="F169" s="10">
        <v>0</v>
      </c>
      <c r="G169" s="10">
        <v>83393</v>
      </c>
      <c r="H169" s="10">
        <v>114005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30612</v>
      </c>
      <c r="T169" s="10">
        <v>0</v>
      </c>
      <c r="U169" s="10">
        <v>0</v>
      </c>
      <c r="V169" s="10">
        <v>83393</v>
      </c>
      <c r="W169" s="10">
        <v>114005</v>
      </c>
      <c r="X169" s="16">
        <f t="shared" si="8"/>
        <v>9500.4166666666661</v>
      </c>
      <c r="Y169" s="18">
        <f t="shared" si="9"/>
        <v>337.79259259259254</v>
      </c>
      <c r="Z169" s="18">
        <f t="shared" si="10"/>
        <v>10133.777777777777</v>
      </c>
      <c r="AA169" s="18">
        <f t="shared" si="11"/>
        <v>42.224074074074068</v>
      </c>
      <c r="AB169" s="39">
        <v>300</v>
      </c>
      <c r="AC169" s="39">
        <v>125</v>
      </c>
    </row>
    <row r="170" spans="1:29" x14ac:dyDescent="0.2">
      <c r="A170" s="8"/>
      <c r="B170" s="9" t="s">
        <v>303</v>
      </c>
      <c r="C170" s="9" t="s">
        <v>304</v>
      </c>
      <c r="D170" s="10">
        <v>224</v>
      </c>
      <c r="E170" s="10">
        <v>4</v>
      </c>
      <c r="F170" s="10">
        <v>0</v>
      </c>
      <c r="G170" s="10">
        <v>99690</v>
      </c>
      <c r="H170" s="10">
        <v>99918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v>224</v>
      </c>
      <c r="T170" s="10">
        <v>4</v>
      </c>
      <c r="U170" s="10">
        <v>0</v>
      </c>
      <c r="V170" s="10">
        <v>99690</v>
      </c>
      <c r="W170" s="10">
        <v>99918</v>
      </c>
      <c r="X170" s="16">
        <f t="shared" si="8"/>
        <v>8326.5</v>
      </c>
      <c r="Y170" s="18">
        <f t="shared" si="9"/>
        <v>296.05333333333334</v>
      </c>
      <c r="Z170" s="18">
        <f t="shared" si="10"/>
        <v>8881.6</v>
      </c>
      <c r="AA170" s="18">
        <f t="shared" si="11"/>
        <v>37.006666666666668</v>
      </c>
      <c r="AB170" s="39">
        <v>300</v>
      </c>
      <c r="AC170" s="39">
        <v>100</v>
      </c>
    </row>
    <row r="171" spans="1:29" x14ac:dyDescent="0.2">
      <c r="A171" s="8"/>
      <c r="B171" s="9" t="s">
        <v>64</v>
      </c>
      <c r="C171" s="9" t="s">
        <v>65</v>
      </c>
      <c r="D171" s="10">
        <v>1</v>
      </c>
      <c r="E171" s="10">
        <v>0</v>
      </c>
      <c r="F171" s="10">
        <v>0</v>
      </c>
      <c r="G171" s="10">
        <v>84492</v>
      </c>
      <c r="H171" s="10">
        <v>84493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v>1</v>
      </c>
      <c r="T171" s="10">
        <v>0</v>
      </c>
      <c r="U171" s="10">
        <v>0</v>
      </c>
      <c r="V171" s="10">
        <v>84492</v>
      </c>
      <c r="W171" s="10">
        <v>84493</v>
      </c>
      <c r="X171" s="16">
        <f t="shared" si="8"/>
        <v>7041.083333333333</v>
      </c>
      <c r="Y171" s="18">
        <f t="shared" si="9"/>
        <v>250.34962962962962</v>
      </c>
      <c r="Z171" s="18">
        <f t="shared" si="10"/>
        <v>7510.4888888888891</v>
      </c>
      <c r="AA171" s="18">
        <f t="shared" si="11"/>
        <v>31.293703703703702</v>
      </c>
      <c r="AB171" s="39">
        <v>300</v>
      </c>
      <c r="AC171" s="39">
        <v>75</v>
      </c>
    </row>
    <row r="172" spans="1:29" x14ac:dyDescent="0.2">
      <c r="A172" s="8"/>
      <c r="B172" s="9" t="s">
        <v>117</v>
      </c>
      <c r="C172" s="9" t="s">
        <v>118</v>
      </c>
      <c r="D172" s="10">
        <v>2916</v>
      </c>
      <c r="E172" s="10">
        <v>0</v>
      </c>
      <c r="F172" s="10">
        <v>0</v>
      </c>
      <c r="G172" s="10">
        <v>92959</v>
      </c>
      <c r="H172" s="10">
        <v>95875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>
        <v>2916</v>
      </c>
      <c r="T172" s="10">
        <v>0</v>
      </c>
      <c r="U172" s="10">
        <v>0</v>
      </c>
      <c r="V172" s="10">
        <v>92959</v>
      </c>
      <c r="W172" s="10">
        <v>95875</v>
      </c>
      <c r="X172" s="16">
        <f t="shared" si="8"/>
        <v>7989.583333333333</v>
      </c>
      <c r="Y172" s="18">
        <f t="shared" si="9"/>
        <v>284.07407407407408</v>
      </c>
      <c r="Z172" s="18">
        <f t="shared" si="10"/>
        <v>8522.2222222222226</v>
      </c>
      <c r="AA172" s="18">
        <f t="shared" si="11"/>
        <v>35.50925925925926</v>
      </c>
      <c r="AB172" s="39">
        <v>300</v>
      </c>
      <c r="AC172" s="39">
        <v>100</v>
      </c>
    </row>
    <row r="173" spans="1:29" x14ac:dyDescent="0.2">
      <c r="A173" s="8"/>
      <c r="B173" s="9" t="s">
        <v>237</v>
      </c>
      <c r="C173" s="9" t="s">
        <v>238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27070</v>
      </c>
      <c r="O173" s="10">
        <v>1858</v>
      </c>
      <c r="P173" s="10">
        <v>0</v>
      </c>
      <c r="Q173" s="10">
        <v>50068</v>
      </c>
      <c r="R173" s="10">
        <v>78996</v>
      </c>
      <c r="S173" s="10">
        <v>27070</v>
      </c>
      <c r="T173" s="10">
        <v>1858</v>
      </c>
      <c r="U173" s="10">
        <v>0</v>
      </c>
      <c r="V173" s="10">
        <v>50068</v>
      </c>
      <c r="W173" s="10">
        <v>78996</v>
      </c>
      <c r="X173" s="16">
        <f t="shared" si="8"/>
        <v>6583</v>
      </c>
      <c r="Y173" s="18">
        <f t="shared" si="9"/>
        <v>234.06222222222223</v>
      </c>
      <c r="Z173" s="18">
        <f t="shared" si="10"/>
        <v>7021.8666666666668</v>
      </c>
      <c r="AA173" s="18">
        <f t="shared" si="11"/>
        <v>29.257777777777779</v>
      </c>
      <c r="AB173" s="39">
        <v>200</v>
      </c>
      <c r="AC173" s="39">
        <v>75</v>
      </c>
    </row>
    <row r="174" spans="1:29" x14ac:dyDescent="0.2">
      <c r="A174" s="8"/>
      <c r="B174" s="9" t="s">
        <v>179</v>
      </c>
      <c r="C174" s="9" t="s">
        <v>180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v>6059</v>
      </c>
      <c r="O174" s="10">
        <v>0</v>
      </c>
      <c r="P174" s="10">
        <v>0</v>
      </c>
      <c r="Q174" s="10">
        <v>0</v>
      </c>
      <c r="R174" s="10">
        <v>6059</v>
      </c>
      <c r="S174" s="10">
        <v>6059</v>
      </c>
      <c r="T174" s="10">
        <v>0</v>
      </c>
      <c r="U174" s="10">
        <v>0</v>
      </c>
      <c r="V174" s="10">
        <v>0</v>
      </c>
      <c r="W174" s="10">
        <v>6059</v>
      </c>
      <c r="X174" s="16">
        <f t="shared" si="8"/>
        <v>504.91666666666669</v>
      </c>
      <c r="Y174" s="18">
        <f t="shared" si="9"/>
        <v>17.952592592592595</v>
      </c>
      <c r="Z174" s="18">
        <f t="shared" si="10"/>
        <v>538.57777777777778</v>
      </c>
      <c r="AA174" s="18">
        <f t="shared" si="11"/>
        <v>2.2440740740740743</v>
      </c>
      <c r="AB174" s="39">
        <v>100</v>
      </c>
      <c r="AC174" s="39">
        <v>25</v>
      </c>
    </row>
    <row r="175" spans="1:29" x14ac:dyDescent="0.2">
      <c r="A175" s="8"/>
      <c r="B175" s="9" t="s">
        <v>159</v>
      </c>
      <c r="C175" s="9" t="s">
        <v>160</v>
      </c>
      <c r="D175" s="10">
        <v>1</v>
      </c>
      <c r="E175" s="10">
        <v>0</v>
      </c>
      <c r="F175" s="10">
        <v>0</v>
      </c>
      <c r="G175" s="10">
        <v>33274</v>
      </c>
      <c r="H175" s="10">
        <v>33275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>
        <v>1</v>
      </c>
      <c r="T175" s="10">
        <v>0</v>
      </c>
      <c r="U175" s="10">
        <v>0</v>
      </c>
      <c r="V175" s="10">
        <v>33274</v>
      </c>
      <c r="W175" s="10">
        <v>33275</v>
      </c>
      <c r="X175" s="16">
        <f t="shared" si="8"/>
        <v>2772.9166666666665</v>
      </c>
      <c r="Y175" s="18">
        <f t="shared" si="9"/>
        <v>98.592592592592581</v>
      </c>
      <c r="Z175" s="18">
        <f t="shared" si="10"/>
        <v>2957.7777777777778</v>
      </c>
      <c r="AA175" s="18">
        <f t="shared" si="11"/>
        <v>12.324074074074073</v>
      </c>
      <c r="AB175" s="39">
        <v>100</v>
      </c>
      <c r="AC175" s="39">
        <v>25</v>
      </c>
    </row>
    <row r="176" spans="1:29" ht="12.75" thickBot="1" x14ac:dyDescent="0.25">
      <c r="A176" s="27" t="s">
        <v>0</v>
      </c>
      <c r="B176" s="27"/>
      <c r="C176" s="27"/>
      <c r="D176" s="29">
        <v>33754</v>
      </c>
      <c r="E176" s="29">
        <v>4</v>
      </c>
      <c r="F176" s="29">
        <v>0</v>
      </c>
      <c r="G176" s="29">
        <v>393808</v>
      </c>
      <c r="H176" s="29">
        <v>427566</v>
      </c>
      <c r="I176" s="29"/>
      <c r="J176" s="29"/>
      <c r="K176" s="29"/>
      <c r="L176" s="29"/>
      <c r="M176" s="29"/>
      <c r="N176" s="29">
        <v>36240</v>
      </c>
      <c r="O176" s="29">
        <v>1862</v>
      </c>
      <c r="P176" s="29">
        <v>0</v>
      </c>
      <c r="Q176" s="29">
        <v>177142</v>
      </c>
      <c r="R176" s="29">
        <v>215244</v>
      </c>
      <c r="S176" s="29">
        <v>69994</v>
      </c>
      <c r="T176" s="29">
        <v>1866</v>
      </c>
      <c r="U176" s="29">
        <v>0</v>
      </c>
      <c r="V176" s="29">
        <v>570950</v>
      </c>
      <c r="W176" s="29">
        <v>642810</v>
      </c>
      <c r="X176" s="24">
        <f t="shared" si="8"/>
        <v>53567.5</v>
      </c>
      <c r="Y176" s="25">
        <f t="shared" si="9"/>
        <v>1904.6222222222223</v>
      </c>
      <c r="Z176" s="25">
        <f t="shared" si="10"/>
        <v>57138.666666666664</v>
      </c>
      <c r="AA176" s="25">
        <f t="shared" si="11"/>
        <v>238.07777777777778</v>
      </c>
      <c r="AB176" s="40">
        <f>SUM(AB167:AB175)</f>
        <v>2000</v>
      </c>
      <c r="AC176" s="40">
        <v>650</v>
      </c>
    </row>
    <row r="177" spans="1:29" ht="12.75" thickTop="1" x14ac:dyDescent="0.2">
      <c r="A177" s="19" t="s">
        <v>78</v>
      </c>
      <c r="B177" s="20" t="s">
        <v>411</v>
      </c>
      <c r="C177" s="20" t="s">
        <v>412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>
        <v>0</v>
      </c>
      <c r="O177" s="21">
        <v>0</v>
      </c>
      <c r="P177" s="21">
        <v>0</v>
      </c>
      <c r="Q177" s="21">
        <v>5024</v>
      </c>
      <c r="R177" s="21">
        <v>5024</v>
      </c>
      <c r="S177" s="21">
        <v>0</v>
      </c>
      <c r="T177" s="21">
        <v>0</v>
      </c>
      <c r="U177" s="21">
        <v>0</v>
      </c>
      <c r="V177" s="21">
        <v>5024</v>
      </c>
      <c r="W177" s="21">
        <v>5024</v>
      </c>
      <c r="X177" s="22">
        <f t="shared" si="8"/>
        <v>418.66666666666669</v>
      </c>
      <c r="Y177" s="36">
        <f t="shared" si="9"/>
        <v>14.885925925925926</v>
      </c>
      <c r="Z177" s="36">
        <f t="shared" si="10"/>
        <v>446.57777777777778</v>
      </c>
      <c r="AA177" s="36">
        <f t="shared" si="11"/>
        <v>1.8607407407407408</v>
      </c>
      <c r="AB177" s="41">
        <v>100</v>
      </c>
      <c r="AC177" s="41">
        <v>25</v>
      </c>
    </row>
    <row r="178" spans="1:29" x14ac:dyDescent="0.2">
      <c r="A178" s="8"/>
      <c r="B178" s="9" t="s">
        <v>79</v>
      </c>
      <c r="C178" s="9" t="s">
        <v>80</v>
      </c>
      <c r="D178" s="10">
        <v>901</v>
      </c>
      <c r="E178" s="10">
        <v>0</v>
      </c>
      <c r="F178" s="10">
        <v>0</v>
      </c>
      <c r="G178" s="10">
        <v>110264</v>
      </c>
      <c r="H178" s="10">
        <v>111165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>
        <v>901</v>
      </c>
      <c r="T178" s="10">
        <v>0</v>
      </c>
      <c r="U178" s="10">
        <v>0</v>
      </c>
      <c r="V178" s="10">
        <v>110264</v>
      </c>
      <c r="W178" s="10">
        <v>111165</v>
      </c>
      <c r="X178" s="16">
        <f t="shared" si="8"/>
        <v>9263.75</v>
      </c>
      <c r="Y178" s="18">
        <f t="shared" si="9"/>
        <v>329.37777777777779</v>
      </c>
      <c r="Z178" s="18">
        <f t="shared" si="10"/>
        <v>9881.3333333333339</v>
      </c>
      <c r="AA178" s="18">
        <f t="shared" si="11"/>
        <v>41.172222222222224</v>
      </c>
      <c r="AB178" s="39">
        <v>300</v>
      </c>
      <c r="AC178" s="39">
        <v>100</v>
      </c>
    </row>
    <row r="179" spans="1:29" x14ac:dyDescent="0.2">
      <c r="A179" s="8"/>
      <c r="B179" s="9" t="s">
        <v>297</v>
      </c>
      <c r="C179" s="9" t="s">
        <v>298</v>
      </c>
      <c r="D179" s="10">
        <v>837</v>
      </c>
      <c r="E179" s="10">
        <v>0</v>
      </c>
      <c r="F179" s="10">
        <v>0</v>
      </c>
      <c r="G179" s="10">
        <v>57392</v>
      </c>
      <c r="H179" s="10">
        <v>58229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v>837</v>
      </c>
      <c r="T179" s="10">
        <v>0</v>
      </c>
      <c r="U179" s="10">
        <v>0</v>
      </c>
      <c r="V179" s="10">
        <v>57392</v>
      </c>
      <c r="W179" s="10">
        <v>58229</v>
      </c>
      <c r="X179" s="16">
        <f t="shared" si="8"/>
        <v>4852.416666666667</v>
      </c>
      <c r="Y179" s="18">
        <f t="shared" si="9"/>
        <v>172.53037037037038</v>
      </c>
      <c r="Z179" s="18">
        <f t="shared" si="10"/>
        <v>5175.9111111111115</v>
      </c>
      <c r="AA179" s="18">
        <f t="shared" si="11"/>
        <v>21.566296296296297</v>
      </c>
      <c r="AB179" s="39">
        <v>200</v>
      </c>
      <c r="AC179" s="39">
        <v>50</v>
      </c>
    </row>
    <row r="180" spans="1:29" x14ac:dyDescent="0.2">
      <c r="A180" s="8"/>
      <c r="B180" s="9" t="s">
        <v>121</v>
      </c>
      <c r="C180" s="9" t="s">
        <v>122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0</v>
      </c>
      <c r="O180" s="10">
        <v>0</v>
      </c>
      <c r="P180" s="10">
        <v>0</v>
      </c>
      <c r="Q180" s="10">
        <v>49633</v>
      </c>
      <c r="R180" s="10">
        <v>49633</v>
      </c>
      <c r="S180" s="10">
        <v>0</v>
      </c>
      <c r="T180" s="10">
        <v>0</v>
      </c>
      <c r="U180" s="10">
        <v>0</v>
      </c>
      <c r="V180" s="10">
        <v>49633</v>
      </c>
      <c r="W180" s="10">
        <v>49633</v>
      </c>
      <c r="X180" s="16">
        <f t="shared" si="8"/>
        <v>4136.083333333333</v>
      </c>
      <c r="Y180" s="18">
        <f t="shared" si="9"/>
        <v>147.06074074074073</v>
      </c>
      <c r="Z180" s="18">
        <f t="shared" si="10"/>
        <v>4411.8222222222221</v>
      </c>
      <c r="AA180" s="18">
        <f t="shared" si="11"/>
        <v>18.382592592592591</v>
      </c>
      <c r="AB180" s="39">
        <v>200</v>
      </c>
      <c r="AC180" s="39">
        <v>50</v>
      </c>
    </row>
    <row r="181" spans="1:29" x14ac:dyDescent="0.2">
      <c r="A181" s="8"/>
      <c r="B181" s="9" t="s">
        <v>255</v>
      </c>
      <c r="C181" s="9" t="s">
        <v>256</v>
      </c>
      <c r="D181" s="10">
        <v>1867</v>
      </c>
      <c r="E181" s="10">
        <v>0</v>
      </c>
      <c r="F181" s="10">
        <v>0</v>
      </c>
      <c r="G181" s="10">
        <v>73730</v>
      </c>
      <c r="H181" s="10">
        <v>75597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>
        <v>1867</v>
      </c>
      <c r="T181" s="10">
        <v>0</v>
      </c>
      <c r="U181" s="10">
        <v>0</v>
      </c>
      <c r="V181" s="10">
        <v>73730</v>
      </c>
      <c r="W181" s="10">
        <v>75597</v>
      </c>
      <c r="X181" s="16">
        <f t="shared" si="8"/>
        <v>6299.75</v>
      </c>
      <c r="Y181" s="18">
        <f t="shared" si="9"/>
        <v>223.99111111111111</v>
      </c>
      <c r="Z181" s="18">
        <f t="shared" si="10"/>
        <v>6719.7333333333336</v>
      </c>
      <c r="AA181" s="18">
        <f t="shared" si="11"/>
        <v>27.998888888888889</v>
      </c>
      <c r="AB181" s="39">
        <v>200</v>
      </c>
      <c r="AC181" s="39">
        <v>75</v>
      </c>
    </row>
    <row r="182" spans="1:29" x14ac:dyDescent="0.2">
      <c r="A182" s="8"/>
      <c r="B182" s="9" t="s">
        <v>171</v>
      </c>
      <c r="C182" s="9" t="s">
        <v>172</v>
      </c>
      <c r="D182" s="10">
        <v>9</v>
      </c>
      <c r="E182" s="10">
        <v>0</v>
      </c>
      <c r="F182" s="10">
        <v>0</v>
      </c>
      <c r="G182" s="10">
        <v>80115</v>
      </c>
      <c r="H182" s="10">
        <v>80124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>
        <v>9</v>
      </c>
      <c r="T182" s="10">
        <v>0</v>
      </c>
      <c r="U182" s="10">
        <v>0</v>
      </c>
      <c r="V182" s="10">
        <v>80115</v>
      </c>
      <c r="W182" s="10">
        <v>80124</v>
      </c>
      <c r="X182" s="16">
        <f t="shared" si="8"/>
        <v>6677</v>
      </c>
      <c r="Y182" s="18">
        <f t="shared" si="9"/>
        <v>237.40444444444444</v>
      </c>
      <c r="Z182" s="18">
        <f t="shared" si="10"/>
        <v>7122.1333333333332</v>
      </c>
      <c r="AA182" s="18">
        <f t="shared" si="11"/>
        <v>29.675555555555555</v>
      </c>
      <c r="AB182" s="39">
        <v>200</v>
      </c>
      <c r="AC182" s="39">
        <v>75</v>
      </c>
    </row>
    <row r="183" spans="1:29" x14ac:dyDescent="0.2">
      <c r="A183" s="8"/>
      <c r="B183" s="9" t="s">
        <v>127</v>
      </c>
      <c r="C183" s="9" t="s">
        <v>128</v>
      </c>
      <c r="D183" s="10">
        <v>17634</v>
      </c>
      <c r="E183" s="10">
        <v>0</v>
      </c>
      <c r="F183" s="10">
        <v>0</v>
      </c>
      <c r="G183" s="10">
        <v>45320</v>
      </c>
      <c r="H183" s="10">
        <v>62954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>
        <v>17634</v>
      </c>
      <c r="T183" s="10">
        <v>0</v>
      </c>
      <c r="U183" s="10">
        <v>0</v>
      </c>
      <c r="V183" s="10">
        <v>45320</v>
      </c>
      <c r="W183" s="10">
        <v>62954</v>
      </c>
      <c r="X183" s="16">
        <f t="shared" si="8"/>
        <v>5246.166666666667</v>
      </c>
      <c r="Y183" s="18">
        <f t="shared" si="9"/>
        <v>186.53037037037038</v>
      </c>
      <c r="Z183" s="18">
        <f t="shared" si="10"/>
        <v>5595.9111111111115</v>
      </c>
      <c r="AA183" s="18">
        <f t="shared" si="11"/>
        <v>23.316296296296297</v>
      </c>
      <c r="AB183" s="39">
        <v>200</v>
      </c>
      <c r="AC183" s="39">
        <v>50</v>
      </c>
    </row>
    <row r="184" spans="1:29" x14ac:dyDescent="0.2">
      <c r="A184" s="8"/>
      <c r="B184" s="9" t="s">
        <v>111</v>
      </c>
      <c r="C184" s="9" t="s">
        <v>112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v>1</v>
      </c>
      <c r="O184" s="10">
        <v>0</v>
      </c>
      <c r="P184" s="10">
        <v>0</v>
      </c>
      <c r="Q184" s="10">
        <v>19109</v>
      </c>
      <c r="R184" s="10">
        <v>19110</v>
      </c>
      <c r="S184" s="10">
        <v>1</v>
      </c>
      <c r="T184" s="10">
        <v>0</v>
      </c>
      <c r="U184" s="10">
        <v>0</v>
      </c>
      <c r="V184" s="10">
        <v>19109</v>
      </c>
      <c r="W184" s="10">
        <v>19110</v>
      </c>
      <c r="X184" s="16">
        <f t="shared" si="8"/>
        <v>1592.5</v>
      </c>
      <c r="Y184" s="18">
        <f t="shared" si="9"/>
        <v>56.62222222222222</v>
      </c>
      <c r="Z184" s="18">
        <f t="shared" si="10"/>
        <v>1698.6666666666667</v>
      </c>
      <c r="AA184" s="18">
        <f t="shared" si="11"/>
        <v>7.0777777777777775</v>
      </c>
      <c r="AB184" s="39">
        <v>100</v>
      </c>
      <c r="AC184" s="39">
        <v>25</v>
      </c>
    </row>
    <row r="185" spans="1:29" x14ac:dyDescent="0.2">
      <c r="A185" s="8"/>
      <c r="B185" s="9" t="s">
        <v>173</v>
      </c>
      <c r="C185" s="9" t="s">
        <v>174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v>3825</v>
      </c>
      <c r="O185" s="10">
        <v>386</v>
      </c>
      <c r="P185" s="10">
        <v>0</v>
      </c>
      <c r="Q185" s="10">
        <v>0</v>
      </c>
      <c r="R185" s="10">
        <v>4211</v>
      </c>
      <c r="S185" s="10">
        <v>3825</v>
      </c>
      <c r="T185" s="10">
        <v>386</v>
      </c>
      <c r="U185" s="10">
        <v>0</v>
      </c>
      <c r="V185" s="10">
        <v>0</v>
      </c>
      <c r="W185" s="10">
        <v>4211</v>
      </c>
      <c r="X185" s="16">
        <f t="shared" si="8"/>
        <v>350.91666666666669</v>
      </c>
      <c r="Y185" s="18">
        <f t="shared" si="9"/>
        <v>12.477037037037038</v>
      </c>
      <c r="Z185" s="18">
        <f t="shared" si="10"/>
        <v>374.31111111111113</v>
      </c>
      <c r="AA185" s="18">
        <f t="shared" si="11"/>
        <v>1.5596296296296297</v>
      </c>
      <c r="AB185" s="39">
        <v>100</v>
      </c>
      <c r="AC185" s="39">
        <v>25</v>
      </c>
    </row>
    <row r="186" spans="1:29" x14ac:dyDescent="0.2">
      <c r="A186" s="8"/>
      <c r="B186" s="9" t="s">
        <v>299</v>
      </c>
      <c r="C186" s="9" t="s">
        <v>300</v>
      </c>
      <c r="D186" s="10">
        <v>22614</v>
      </c>
      <c r="E186" s="10">
        <v>0</v>
      </c>
      <c r="F186" s="10">
        <v>0</v>
      </c>
      <c r="G186" s="10">
        <v>37778</v>
      </c>
      <c r="H186" s="10">
        <v>60392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>
        <v>22614</v>
      </c>
      <c r="T186" s="10">
        <v>0</v>
      </c>
      <c r="U186" s="10">
        <v>0</v>
      </c>
      <c r="V186" s="10">
        <v>37778</v>
      </c>
      <c r="W186" s="10">
        <v>60392</v>
      </c>
      <c r="X186" s="16">
        <f t="shared" si="8"/>
        <v>5032.666666666667</v>
      </c>
      <c r="Y186" s="18">
        <f t="shared" si="9"/>
        <v>178.93925925925927</v>
      </c>
      <c r="Z186" s="18">
        <f t="shared" si="10"/>
        <v>5368.1777777777779</v>
      </c>
      <c r="AA186" s="18">
        <f t="shared" si="11"/>
        <v>22.367407407407409</v>
      </c>
      <c r="AB186" s="39">
        <v>200</v>
      </c>
      <c r="AC186" s="39">
        <v>50</v>
      </c>
    </row>
    <row r="187" spans="1:29" x14ac:dyDescent="0.2">
      <c r="A187" s="8"/>
      <c r="B187" s="9" t="s">
        <v>243</v>
      </c>
      <c r="C187" s="9" t="s">
        <v>244</v>
      </c>
      <c r="D187" s="10">
        <v>87316</v>
      </c>
      <c r="E187" s="10">
        <v>6561</v>
      </c>
      <c r="F187" s="10">
        <v>0</v>
      </c>
      <c r="G187" s="10">
        <v>438143</v>
      </c>
      <c r="H187" s="10">
        <v>532020</v>
      </c>
      <c r="I187" s="10"/>
      <c r="J187" s="10"/>
      <c r="K187" s="10"/>
      <c r="L187" s="10"/>
      <c r="M187" s="10"/>
      <c r="N187" s="10">
        <v>14307</v>
      </c>
      <c r="O187" s="10">
        <v>0</v>
      </c>
      <c r="P187" s="10">
        <v>0</v>
      </c>
      <c r="Q187" s="10">
        <v>37118</v>
      </c>
      <c r="R187" s="10">
        <v>51425</v>
      </c>
      <c r="S187" s="10">
        <v>101623</v>
      </c>
      <c r="T187" s="10">
        <v>6561</v>
      </c>
      <c r="U187" s="10">
        <v>0</v>
      </c>
      <c r="V187" s="10">
        <v>475261</v>
      </c>
      <c r="W187" s="10">
        <v>583445</v>
      </c>
      <c r="X187" s="16">
        <f t="shared" si="8"/>
        <v>48620.416666666664</v>
      </c>
      <c r="Y187" s="18">
        <f t="shared" si="9"/>
        <v>1728.7259259259258</v>
      </c>
      <c r="Z187" s="18">
        <f t="shared" si="10"/>
        <v>51861.777777777781</v>
      </c>
      <c r="AA187" s="18">
        <f t="shared" si="11"/>
        <v>216.09074074074073</v>
      </c>
      <c r="AB187" s="39">
        <v>1700</v>
      </c>
      <c r="AC187" s="39">
        <v>650</v>
      </c>
    </row>
    <row r="188" spans="1:29" x14ac:dyDescent="0.2">
      <c r="A188" s="8"/>
      <c r="B188" s="9" t="s">
        <v>193</v>
      </c>
      <c r="C188" s="9" t="s">
        <v>194</v>
      </c>
      <c r="D188" s="10">
        <v>33464</v>
      </c>
      <c r="E188" s="10">
        <v>0</v>
      </c>
      <c r="F188" s="10">
        <v>0</v>
      </c>
      <c r="G188" s="10">
        <v>167498</v>
      </c>
      <c r="H188" s="10">
        <v>200962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>
        <v>33464</v>
      </c>
      <c r="T188" s="10">
        <v>0</v>
      </c>
      <c r="U188" s="10">
        <v>0</v>
      </c>
      <c r="V188" s="10">
        <v>167498</v>
      </c>
      <c r="W188" s="10">
        <v>200962</v>
      </c>
      <c r="X188" s="16">
        <f t="shared" si="8"/>
        <v>16746.833333333332</v>
      </c>
      <c r="Y188" s="18">
        <f t="shared" si="9"/>
        <v>595.44296296296284</v>
      </c>
      <c r="Z188" s="18">
        <f t="shared" si="10"/>
        <v>17863.288888888888</v>
      </c>
      <c r="AA188" s="18">
        <f t="shared" si="11"/>
        <v>74.430370370370355</v>
      </c>
      <c r="AB188" s="39">
        <v>600</v>
      </c>
      <c r="AC188" s="39">
        <v>225</v>
      </c>
    </row>
    <row r="189" spans="1:29" ht="12.75" thickBot="1" x14ac:dyDescent="0.25">
      <c r="A189" s="27" t="s">
        <v>0</v>
      </c>
      <c r="B189" s="27"/>
      <c r="C189" s="27"/>
      <c r="D189" s="29">
        <v>164642</v>
      </c>
      <c r="E189" s="29">
        <v>6561</v>
      </c>
      <c r="F189" s="29">
        <v>0</v>
      </c>
      <c r="G189" s="29">
        <v>1010240</v>
      </c>
      <c r="H189" s="29">
        <v>1181443</v>
      </c>
      <c r="I189" s="29"/>
      <c r="J189" s="29"/>
      <c r="K189" s="29"/>
      <c r="L189" s="29"/>
      <c r="M189" s="29"/>
      <c r="N189" s="29">
        <v>18133</v>
      </c>
      <c r="O189" s="29">
        <v>386</v>
      </c>
      <c r="P189" s="29">
        <v>0</v>
      </c>
      <c r="Q189" s="29">
        <v>110884</v>
      </c>
      <c r="R189" s="29">
        <v>129403</v>
      </c>
      <c r="S189" s="29">
        <v>182775</v>
      </c>
      <c r="T189" s="29">
        <v>6947</v>
      </c>
      <c r="U189" s="29">
        <v>0</v>
      </c>
      <c r="V189" s="29">
        <v>1121124</v>
      </c>
      <c r="W189" s="29">
        <v>1310846</v>
      </c>
      <c r="X189" s="24">
        <f t="shared" si="8"/>
        <v>109237.16666666667</v>
      </c>
      <c r="Y189" s="25">
        <f t="shared" si="9"/>
        <v>3883.9881481481484</v>
      </c>
      <c r="Z189" s="25">
        <f t="shared" si="10"/>
        <v>116519.64444444445</v>
      </c>
      <c r="AA189" s="25">
        <f t="shared" si="11"/>
        <v>485.49851851851855</v>
      </c>
      <c r="AB189" s="40">
        <f>SUM(AB177:AB188)</f>
        <v>4100</v>
      </c>
      <c r="AC189" s="40">
        <v>1400</v>
      </c>
    </row>
    <row r="190" spans="1:29" ht="12.75" thickTop="1" x14ac:dyDescent="0.2">
      <c r="A190" s="19" t="s">
        <v>20</v>
      </c>
      <c r="B190" s="20" t="s">
        <v>119</v>
      </c>
      <c r="C190" s="20" t="s">
        <v>120</v>
      </c>
      <c r="D190" s="21">
        <v>70</v>
      </c>
      <c r="E190" s="21">
        <v>0</v>
      </c>
      <c r="F190" s="21">
        <v>0</v>
      </c>
      <c r="G190" s="21">
        <v>32400</v>
      </c>
      <c r="H190" s="21">
        <v>32470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>
        <v>70</v>
      </c>
      <c r="T190" s="21">
        <v>0</v>
      </c>
      <c r="U190" s="21">
        <v>0</v>
      </c>
      <c r="V190" s="21">
        <v>32400</v>
      </c>
      <c r="W190" s="21">
        <v>32470</v>
      </c>
      <c r="X190" s="22">
        <f t="shared" si="8"/>
        <v>2705.8333333333335</v>
      </c>
      <c r="Y190" s="36">
        <f t="shared" si="9"/>
        <v>96.207407407407416</v>
      </c>
      <c r="Z190" s="36">
        <f t="shared" si="10"/>
        <v>2886.2222222222222</v>
      </c>
      <c r="AA190" s="36">
        <f t="shared" si="11"/>
        <v>12.025925925925927</v>
      </c>
      <c r="AB190" s="41">
        <v>100</v>
      </c>
      <c r="AC190" s="41">
        <v>25</v>
      </c>
    </row>
    <row r="191" spans="1:29" x14ac:dyDescent="0.2">
      <c r="A191" s="8"/>
      <c r="B191" s="9" t="s">
        <v>391</v>
      </c>
      <c r="C191" s="9" t="s">
        <v>392</v>
      </c>
      <c r="D191" s="10">
        <v>10</v>
      </c>
      <c r="E191" s="10">
        <v>0</v>
      </c>
      <c r="F191" s="10">
        <v>0</v>
      </c>
      <c r="G191" s="10">
        <v>52437</v>
      </c>
      <c r="H191" s="10">
        <v>52447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10</v>
      </c>
      <c r="T191" s="10">
        <v>0</v>
      </c>
      <c r="U191" s="10">
        <v>0</v>
      </c>
      <c r="V191" s="10">
        <v>52437</v>
      </c>
      <c r="W191" s="10">
        <v>52447</v>
      </c>
      <c r="X191" s="16">
        <f t="shared" si="8"/>
        <v>4370.583333333333</v>
      </c>
      <c r="Y191" s="18">
        <f t="shared" si="9"/>
        <v>155.3985185185185</v>
      </c>
      <c r="Z191" s="18">
        <f t="shared" si="10"/>
        <v>4661.9555555555553</v>
      </c>
      <c r="AA191" s="18">
        <f t="shared" si="11"/>
        <v>19.424814814814813</v>
      </c>
      <c r="AB191" s="39">
        <v>200</v>
      </c>
      <c r="AC191" s="39">
        <v>50</v>
      </c>
    </row>
    <row r="192" spans="1:29" x14ac:dyDescent="0.2">
      <c r="A192" s="8"/>
      <c r="B192" s="9" t="s">
        <v>199</v>
      </c>
      <c r="C192" s="9" t="s">
        <v>200</v>
      </c>
      <c r="D192" s="10">
        <v>11710</v>
      </c>
      <c r="E192" s="10">
        <v>0</v>
      </c>
      <c r="F192" s="10">
        <v>0</v>
      </c>
      <c r="G192" s="10">
        <v>69005</v>
      </c>
      <c r="H192" s="10">
        <v>80715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11710</v>
      </c>
      <c r="T192" s="10">
        <v>0</v>
      </c>
      <c r="U192" s="10">
        <v>0</v>
      </c>
      <c r="V192" s="10">
        <v>69005</v>
      </c>
      <c r="W192" s="10">
        <v>80715</v>
      </c>
      <c r="X192" s="16">
        <f t="shared" si="8"/>
        <v>6726.25</v>
      </c>
      <c r="Y192" s="18">
        <f t="shared" si="9"/>
        <v>239.15555555555557</v>
      </c>
      <c r="Z192" s="18">
        <f t="shared" si="10"/>
        <v>7174.666666666667</v>
      </c>
      <c r="AA192" s="18">
        <f t="shared" si="11"/>
        <v>29.894444444444446</v>
      </c>
      <c r="AB192" s="39">
        <v>200</v>
      </c>
      <c r="AC192" s="39">
        <v>75</v>
      </c>
    </row>
    <row r="193" spans="1:29" x14ac:dyDescent="0.2">
      <c r="A193" s="8"/>
      <c r="B193" s="9" t="s">
        <v>377</v>
      </c>
      <c r="C193" s="9" t="s">
        <v>378</v>
      </c>
      <c r="D193" s="10">
        <v>0</v>
      </c>
      <c r="E193" s="10">
        <v>0</v>
      </c>
      <c r="F193" s="10">
        <v>0</v>
      </c>
      <c r="G193" s="10">
        <v>38580</v>
      </c>
      <c r="H193" s="10">
        <v>38580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v>0</v>
      </c>
      <c r="T193" s="10">
        <v>0</v>
      </c>
      <c r="U193" s="10">
        <v>0</v>
      </c>
      <c r="V193" s="10">
        <v>38580</v>
      </c>
      <c r="W193" s="10">
        <v>38580</v>
      </c>
      <c r="X193" s="16">
        <f t="shared" si="8"/>
        <v>3215</v>
      </c>
      <c r="Y193" s="18">
        <f t="shared" si="9"/>
        <v>114.31111111111112</v>
      </c>
      <c r="Z193" s="18">
        <f t="shared" si="10"/>
        <v>3429.3333333333335</v>
      </c>
      <c r="AA193" s="18">
        <f t="shared" si="11"/>
        <v>14.28888888888889</v>
      </c>
      <c r="AB193" s="39">
        <v>200</v>
      </c>
      <c r="AC193" s="39">
        <v>25</v>
      </c>
    </row>
    <row r="194" spans="1:29" x14ac:dyDescent="0.2">
      <c r="A194" s="8"/>
      <c r="B194" s="9" t="s">
        <v>219</v>
      </c>
      <c r="C194" s="9" t="s">
        <v>220</v>
      </c>
      <c r="D194" s="10">
        <v>16</v>
      </c>
      <c r="E194" s="10">
        <v>0</v>
      </c>
      <c r="F194" s="10">
        <v>0</v>
      </c>
      <c r="G194" s="10">
        <v>60823</v>
      </c>
      <c r="H194" s="10">
        <v>60839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>
        <v>16</v>
      </c>
      <c r="T194" s="10">
        <v>0</v>
      </c>
      <c r="U194" s="10">
        <v>0</v>
      </c>
      <c r="V194" s="10">
        <v>60823</v>
      </c>
      <c r="W194" s="10">
        <v>60839</v>
      </c>
      <c r="X194" s="16">
        <f t="shared" si="8"/>
        <v>5069.916666666667</v>
      </c>
      <c r="Y194" s="18">
        <f t="shared" si="9"/>
        <v>180.26370370370373</v>
      </c>
      <c r="Z194" s="18">
        <f t="shared" si="10"/>
        <v>5407.9111111111115</v>
      </c>
      <c r="AA194" s="18">
        <f t="shared" si="11"/>
        <v>22.532962962962966</v>
      </c>
      <c r="AB194" s="39">
        <v>200</v>
      </c>
      <c r="AC194" s="39">
        <v>50</v>
      </c>
    </row>
    <row r="195" spans="1:29" x14ac:dyDescent="0.2">
      <c r="A195" s="8"/>
      <c r="B195" s="9" t="s">
        <v>133</v>
      </c>
      <c r="C195" s="9" t="s">
        <v>134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>
        <v>0</v>
      </c>
      <c r="O195" s="10">
        <v>0</v>
      </c>
      <c r="P195" s="10">
        <v>0</v>
      </c>
      <c r="Q195" s="10">
        <v>36188</v>
      </c>
      <c r="R195" s="10">
        <v>36188</v>
      </c>
      <c r="S195" s="10">
        <v>0</v>
      </c>
      <c r="T195" s="10">
        <v>0</v>
      </c>
      <c r="U195" s="10">
        <v>0</v>
      </c>
      <c r="V195" s="10">
        <v>36188</v>
      </c>
      <c r="W195" s="10">
        <v>36188</v>
      </c>
      <c r="X195" s="16">
        <f t="shared" si="8"/>
        <v>3015.6666666666665</v>
      </c>
      <c r="Y195" s="18">
        <f t="shared" si="9"/>
        <v>107.22370370370369</v>
      </c>
      <c r="Z195" s="18">
        <f t="shared" si="10"/>
        <v>3216.7111111111112</v>
      </c>
      <c r="AA195" s="18">
        <f t="shared" si="11"/>
        <v>13.402962962962961</v>
      </c>
      <c r="AB195" s="39">
        <v>100</v>
      </c>
      <c r="AC195" s="39">
        <v>25</v>
      </c>
    </row>
    <row r="196" spans="1:29" x14ac:dyDescent="0.2">
      <c r="A196" s="8"/>
      <c r="B196" s="9" t="s">
        <v>83</v>
      </c>
      <c r="C196" s="9" t="s">
        <v>84</v>
      </c>
      <c r="D196" s="10">
        <v>23826</v>
      </c>
      <c r="E196" s="10">
        <v>0</v>
      </c>
      <c r="F196" s="10">
        <v>0</v>
      </c>
      <c r="G196" s="10">
        <v>94358</v>
      </c>
      <c r="H196" s="10">
        <v>118184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>
        <v>23826</v>
      </c>
      <c r="T196" s="10">
        <v>0</v>
      </c>
      <c r="U196" s="10">
        <v>0</v>
      </c>
      <c r="V196" s="10">
        <v>94358</v>
      </c>
      <c r="W196" s="10">
        <v>118184</v>
      </c>
      <c r="X196" s="16">
        <f t="shared" si="8"/>
        <v>9848.6666666666661</v>
      </c>
      <c r="Y196" s="18">
        <f t="shared" si="9"/>
        <v>350.17481481481479</v>
      </c>
      <c r="Z196" s="18">
        <f t="shared" si="10"/>
        <v>10505.244444444445</v>
      </c>
      <c r="AA196" s="18">
        <f t="shared" si="11"/>
        <v>43.771851851851849</v>
      </c>
      <c r="AB196" s="39">
        <v>300</v>
      </c>
      <c r="AC196" s="39">
        <v>125</v>
      </c>
    </row>
    <row r="197" spans="1:29" x14ac:dyDescent="0.2">
      <c r="A197" s="8"/>
      <c r="B197" s="9" t="s">
        <v>205</v>
      </c>
      <c r="C197" s="9" t="s">
        <v>206</v>
      </c>
      <c r="D197" s="10">
        <v>15439</v>
      </c>
      <c r="E197" s="10">
        <v>0</v>
      </c>
      <c r="F197" s="10">
        <v>0</v>
      </c>
      <c r="G197" s="10">
        <v>199665</v>
      </c>
      <c r="H197" s="10">
        <v>215104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15439</v>
      </c>
      <c r="T197" s="10">
        <v>0</v>
      </c>
      <c r="U197" s="10">
        <v>0</v>
      </c>
      <c r="V197" s="10">
        <v>199665</v>
      </c>
      <c r="W197" s="10">
        <v>215104</v>
      </c>
      <c r="X197" s="16">
        <f t="shared" si="8"/>
        <v>17925.333333333332</v>
      </c>
      <c r="Y197" s="18">
        <f t="shared" si="9"/>
        <v>637.34518518518507</v>
      </c>
      <c r="Z197" s="18">
        <f t="shared" si="10"/>
        <v>19120.355555555554</v>
      </c>
      <c r="AA197" s="18">
        <f t="shared" si="11"/>
        <v>79.668148148148134</v>
      </c>
      <c r="AB197" s="39">
        <v>600</v>
      </c>
      <c r="AC197" s="39">
        <v>225</v>
      </c>
    </row>
    <row r="198" spans="1:29" x14ac:dyDescent="0.2">
      <c r="A198" s="8"/>
      <c r="B198" s="9" t="s">
        <v>115</v>
      </c>
      <c r="C198" s="9" t="s">
        <v>116</v>
      </c>
      <c r="D198" s="10">
        <v>160</v>
      </c>
      <c r="E198" s="10">
        <v>0</v>
      </c>
      <c r="F198" s="10">
        <v>0</v>
      </c>
      <c r="G198" s="10">
        <v>46386</v>
      </c>
      <c r="H198" s="10">
        <v>46546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>
        <v>160</v>
      </c>
      <c r="T198" s="10">
        <v>0</v>
      </c>
      <c r="U198" s="10">
        <v>0</v>
      </c>
      <c r="V198" s="10">
        <v>46386</v>
      </c>
      <c r="W198" s="10">
        <v>46546</v>
      </c>
      <c r="X198" s="16">
        <f t="shared" si="8"/>
        <v>3878.8333333333335</v>
      </c>
      <c r="Y198" s="18">
        <f t="shared" si="9"/>
        <v>137.91407407407408</v>
      </c>
      <c r="Z198" s="18">
        <f t="shared" si="10"/>
        <v>4137.4222222222224</v>
      </c>
      <c r="AA198" s="18">
        <f t="shared" si="11"/>
        <v>17.23925925925926</v>
      </c>
      <c r="AB198" s="39">
        <v>200</v>
      </c>
      <c r="AC198" s="39">
        <v>50</v>
      </c>
    </row>
    <row r="199" spans="1:29" x14ac:dyDescent="0.2">
      <c r="A199" s="8"/>
      <c r="B199" s="9" t="s">
        <v>47</v>
      </c>
      <c r="C199" s="9" t="s">
        <v>48</v>
      </c>
      <c r="D199" s="10">
        <v>30361</v>
      </c>
      <c r="E199" s="10">
        <v>20566</v>
      </c>
      <c r="F199" s="10">
        <v>0</v>
      </c>
      <c r="G199" s="10">
        <v>603044</v>
      </c>
      <c r="H199" s="10">
        <v>653971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v>30361</v>
      </c>
      <c r="T199" s="10">
        <v>20566</v>
      </c>
      <c r="U199" s="10">
        <v>0</v>
      </c>
      <c r="V199" s="10">
        <v>603044</v>
      </c>
      <c r="W199" s="10">
        <v>653971</v>
      </c>
      <c r="X199" s="16">
        <f t="shared" si="8"/>
        <v>54497.583333333336</v>
      </c>
      <c r="Y199" s="18">
        <f t="shared" si="9"/>
        <v>1937.6918518518519</v>
      </c>
      <c r="Z199" s="18">
        <f t="shared" si="10"/>
        <v>58130.755555555559</v>
      </c>
      <c r="AA199" s="18">
        <f t="shared" si="11"/>
        <v>242.21148148148148</v>
      </c>
      <c r="AB199" s="39">
        <v>2000</v>
      </c>
      <c r="AC199" s="39">
        <v>725</v>
      </c>
    </row>
    <row r="200" spans="1:29" x14ac:dyDescent="0.2">
      <c r="A200" s="8"/>
      <c r="B200" s="9" t="s">
        <v>389</v>
      </c>
      <c r="C200" s="9" t="s">
        <v>390</v>
      </c>
      <c r="D200" s="10">
        <v>6571</v>
      </c>
      <c r="E200" s="10">
        <v>0</v>
      </c>
      <c r="F200" s="10">
        <v>0</v>
      </c>
      <c r="G200" s="10">
        <v>17969</v>
      </c>
      <c r="H200" s="10">
        <v>24540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>
        <v>6571</v>
      </c>
      <c r="T200" s="10">
        <v>0</v>
      </c>
      <c r="U200" s="10">
        <v>0</v>
      </c>
      <c r="V200" s="10">
        <v>17969</v>
      </c>
      <c r="W200" s="10">
        <v>24540</v>
      </c>
      <c r="X200" s="16">
        <f t="shared" si="8"/>
        <v>2045</v>
      </c>
      <c r="Y200" s="18">
        <f t="shared" si="9"/>
        <v>72.711111111111109</v>
      </c>
      <c r="Z200" s="18">
        <f t="shared" si="10"/>
        <v>2181.3333333333335</v>
      </c>
      <c r="AA200" s="18">
        <f t="shared" si="11"/>
        <v>9.0888888888888886</v>
      </c>
      <c r="AB200" s="39">
        <v>100</v>
      </c>
      <c r="AC200" s="39">
        <v>25</v>
      </c>
    </row>
    <row r="201" spans="1:29" x14ac:dyDescent="0.2">
      <c r="A201" s="8"/>
      <c r="B201" s="9" t="s">
        <v>403</v>
      </c>
      <c r="C201" s="9" t="s">
        <v>404</v>
      </c>
      <c r="D201" s="10">
        <v>0</v>
      </c>
      <c r="E201" s="10">
        <v>0</v>
      </c>
      <c r="F201" s="10">
        <v>0</v>
      </c>
      <c r="G201" s="10">
        <v>23050</v>
      </c>
      <c r="H201" s="10">
        <v>23050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>
        <v>0</v>
      </c>
      <c r="T201" s="10">
        <v>0</v>
      </c>
      <c r="U201" s="10">
        <v>0</v>
      </c>
      <c r="V201" s="10">
        <v>23050</v>
      </c>
      <c r="W201" s="10">
        <v>23050</v>
      </c>
      <c r="X201" s="16">
        <f t="shared" si="8"/>
        <v>1920.8333333333333</v>
      </c>
      <c r="Y201" s="18">
        <f t="shared" si="9"/>
        <v>68.296296296296291</v>
      </c>
      <c r="Z201" s="18">
        <f t="shared" si="10"/>
        <v>2048.8888888888887</v>
      </c>
      <c r="AA201" s="18">
        <f t="shared" si="11"/>
        <v>8.5370370370370363</v>
      </c>
      <c r="AB201" s="39">
        <v>100</v>
      </c>
      <c r="AC201" s="39">
        <v>25</v>
      </c>
    </row>
    <row r="202" spans="1:29" x14ac:dyDescent="0.2">
      <c r="A202" s="8"/>
      <c r="B202" s="9" t="s">
        <v>209</v>
      </c>
      <c r="C202" s="9" t="s">
        <v>210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v>18374</v>
      </c>
      <c r="O202" s="10">
        <v>95741</v>
      </c>
      <c r="P202" s="10">
        <v>0</v>
      </c>
      <c r="Q202" s="10">
        <v>0</v>
      </c>
      <c r="R202" s="10">
        <v>114115</v>
      </c>
      <c r="S202" s="10">
        <v>18374</v>
      </c>
      <c r="T202" s="10">
        <v>95741</v>
      </c>
      <c r="U202" s="10">
        <v>0</v>
      </c>
      <c r="V202" s="10">
        <v>0</v>
      </c>
      <c r="W202" s="10">
        <v>114115</v>
      </c>
      <c r="X202" s="16">
        <f t="shared" si="8"/>
        <v>9509.5833333333339</v>
      </c>
      <c r="Y202" s="18">
        <f t="shared" si="9"/>
        <v>338.11851851851856</v>
      </c>
      <c r="Z202" s="18">
        <f t="shared" si="10"/>
        <v>10143.555555555555</v>
      </c>
      <c r="AA202" s="18">
        <f t="shared" si="11"/>
        <v>42.264814814814819</v>
      </c>
      <c r="AB202" s="39">
        <v>300</v>
      </c>
      <c r="AC202" s="39">
        <v>125</v>
      </c>
    </row>
    <row r="203" spans="1:29" x14ac:dyDescent="0.2">
      <c r="A203" s="8"/>
      <c r="B203" s="9" t="s">
        <v>21</v>
      </c>
      <c r="C203" s="9" t="s">
        <v>22</v>
      </c>
      <c r="D203" s="10">
        <v>483</v>
      </c>
      <c r="E203" s="10">
        <v>1378</v>
      </c>
      <c r="F203" s="10">
        <v>0</v>
      </c>
      <c r="G203" s="10">
        <v>8951</v>
      </c>
      <c r="H203" s="10">
        <v>10812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>
        <v>483</v>
      </c>
      <c r="T203" s="10">
        <v>1378</v>
      </c>
      <c r="U203" s="10">
        <v>0</v>
      </c>
      <c r="V203" s="10">
        <v>8951</v>
      </c>
      <c r="W203" s="10">
        <v>10812</v>
      </c>
      <c r="X203" s="16">
        <f t="shared" ref="X203:X220" si="12">W203/12</f>
        <v>901</v>
      </c>
      <c r="Y203" s="18">
        <f t="shared" ref="Y203:Y220" si="13">X203*80/2250</f>
        <v>32.035555555555554</v>
      </c>
      <c r="Z203" s="18">
        <f t="shared" ref="Z203:Z220" si="14">X203*2400/2250</f>
        <v>961.06666666666672</v>
      </c>
      <c r="AA203" s="18">
        <f t="shared" ref="AA203:AA220" si="15">X203*10/2250</f>
        <v>4.0044444444444443</v>
      </c>
      <c r="AB203" s="39">
        <v>100</v>
      </c>
      <c r="AC203" s="39">
        <v>25</v>
      </c>
    </row>
    <row r="204" spans="1:29" ht="12.75" thickBot="1" x14ac:dyDescent="0.25">
      <c r="A204" s="27" t="s">
        <v>0</v>
      </c>
      <c r="B204" s="27"/>
      <c r="C204" s="27"/>
      <c r="D204" s="29">
        <v>88646</v>
      </c>
      <c r="E204" s="29">
        <v>21944</v>
      </c>
      <c r="F204" s="29">
        <v>0</v>
      </c>
      <c r="G204" s="29">
        <v>1246668</v>
      </c>
      <c r="H204" s="29">
        <v>1357258</v>
      </c>
      <c r="I204" s="29"/>
      <c r="J204" s="29"/>
      <c r="K204" s="29"/>
      <c r="L204" s="29"/>
      <c r="M204" s="29"/>
      <c r="N204" s="29">
        <v>18374</v>
      </c>
      <c r="O204" s="29">
        <v>95741</v>
      </c>
      <c r="P204" s="29">
        <v>0</v>
      </c>
      <c r="Q204" s="29">
        <v>36188</v>
      </c>
      <c r="R204" s="29">
        <v>150303</v>
      </c>
      <c r="S204" s="29">
        <v>107020</v>
      </c>
      <c r="T204" s="29">
        <v>117685</v>
      </c>
      <c r="U204" s="29">
        <v>0</v>
      </c>
      <c r="V204" s="29">
        <v>1282856</v>
      </c>
      <c r="W204" s="29">
        <v>1507561</v>
      </c>
      <c r="X204" s="24">
        <f t="shared" si="12"/>
        <v>125630.08333333333</v>
      </c>
      <c r="Y204" s="25">
        <f t="shared" si="13"/>
        <v>4466.8474074074074</v>
      </c>
      <c r="Z204" s="25">
        <f t="shared" si="14"/>
        <v>134005.42222222223</v>
      </c>
      <c r="AA204" s="25">
        <f t="shared" si="15"/>
        <v>558.35592592592593</v>
      </c>
      <c r="AB204" s="40">
        <f>SUM(AB190:AB203)</f>
        <v>4700</v>
      </c>
      <c r="AC204" s="40">
        <v>1575</v>
      </c>
    </row>
    <row r="205" spans="1:29" ht="12.75" thickTop="1" x14ac:dyDescent="0.2">
      <c r="A205" s="19" t="s">
        <v>14</v>
      </c>
      <c r="B205" s="20" t="s">
        <v>409</v>
      </c>
      <c r="C205" s="20" t="s">
        <v>410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>
        <v>41254</v>
      </c>
      <c r="O205" s="21">
        <v>0</v>
      </c>
      <c r="P205" s="21">
        <v>0</v>
      </c>
      <c r="Q205" s="21">
        <v>24733</v>
      </c>
      <c r="R205" s="21">
        <v>65987</v>
      </c>
      <c r="S205" s="21">
        <v>41254</v>
      </c>
      <c r="T205" s="21">
        <v>0</v>
      </c>
      <c r="U205" s="21">
        <v>0</v>
      </c>
      <c r="V205" s="21">
        <v>24733</v>
      </c>
      <c r="W205" s="21">
        <v>65987</v>
      </c>
      <c r="X205" s="22">
        <f t="shared" si="12"/>
        <v>5498.916666666667</v>
      </c>
      <c r="Y205" s="36">
        <f t="shared" si="13"/>
        <v>195.51703703703706</v>
      </c>
      <c r="Z205" s="36">
        <f t="shared" si="14"/>
        <v>5865.5111111111109</v>
      </c>
      <c r="AA205" s="36">
        <f t="shared" si="15"/>
        <v>24.439629629629632</v>
      </c>
      <c r="AB205" s="41">
        <v>200</v>
      </c>
      <c r="AC205" s="41">
        <v>50</v>
      </c>
    </row>
    <row r="206" spans="1:29" x14ac:dyDescent="0.2">
      <c r="A206" s="8"/>
      <c r="B206" s="9" t="s">
        <v>23</v>
      </c>
      <c r="C206" s="9" t="s">
        <v>24</v>
      </c>
      <c r="D206" s="10">
        <v>7008</v>
      </c>
      <c r="E206" s="10">
        <v>0</v>
      </c>
      <c r="F206" s="10">
        <v>0</v>
      </c>
      <c r="G206" s="10">
        <v>233757</v>
      </c>
      <c r="H206" s="10">
        <v>240765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>
        <v>7008</v>
      </c>
      <c r="T206" s="10">
        <v>0</v>
      </c>
      <c r="U206" s="10">
        <v>0</v>
      </c>
      <c r="V206" s="10">
        <v>233757</v>
      </c>
      <c r="W206" s="10">
        <v>240765</v>
      </c>
      <c r="X206" s="16">
        <f t="shared" si="12"/>
        <v>20063.75</v>
      </c>
      <c r="Y206" s="18">
        <f t="shared" si="13"/>
        <v>713.37777777777774</v>
      </c>
      <c r="Z206" s="18">
        <f t="shared" si="14"/>
        <v>21401.333333333332</v>
      </c>
      <c r="AA206" s="18">
        <f t="shared" si="15"/>
        <v>89.172222222222217</v>
      </c>
      <c r="AB206" s="39">
        <v>700</v>
      </c>
      <c r="AC206" s="39">
        <v>250</v>
      </c>
    </row>
    <row r="207" spans="1:29" x14ac:dyDescent="0.2">
      <c r="A207" s="8"/>
      <c r="B207" s="9" t="s">
        <v>341</v>
      </c>
      <c r="C207" s="9" t="s">
        <v>342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v>2710</v>
      </c>
      <c r="O207" s="10">
        <v>102981</v>
      </c>
      <c r="P207" s="10">
        <v>0</v>
      </c>
      <c r="Q207" s="10">
        <v>0</v>
      </c>
      <c r="R207" s="10">
        <v>105691</v>
      </c>
      <c r="S207" s="10">
        <v>2710</v>
      </c>
      <c r="T207" s="10">
        <v>102981</v>
      </c>
      <c r="U207" s="10">
        <v>0</v>
      </c>
      <c r="V207" s="10">
        <v>0</v>
      </c>
      <c r="W207" s="10">
        <v>105691</v>
      </c>
      <c r="X207" s="16">
        <f t="shared" si="12"/>
        <v>8807.5833333333339</v>
      </c>
      <c r="Y207" s="18">
        <f t="shared" si="13"/>
        <v>313.15851851851858</v>
      </c>
      <c r="Z207" s="18">
        <f t="shared" si="14"/>
        <v>9394.7555555555555</v>
      </c>
      <c r="AA207" s="18">
        <f t="shared" si="15"/>
        <v>39.144814814814822</v>
      </c>
      <c r="AB207" s="39">
        <v>300</v>
      </c>
      <c r="AC207" s="39">
        <v>100</v>
      </c>
    </row>
    <row r="208" spans="1:29" x14ac:dyDescent="0.2">
      <c r="A208" s="8"/>
      <c r="B208" s="9" t="s">
        <v>38</v>
      </c>
      <c r="C208" s="9" t="s">
        <v>39</v>
      </c>
      <c r="D208" s="10">
        <v>1066</v>
      </c>
      <c r="E208" s="10">
        <v>0</v>
      </c>
      <c r="F208" s="10">
        <v>0</v>
      </c>
      <c r="G208" s="10">
        <v>239892</v>
      </c>
      <c r="H208" s="10">
        <v>240958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>
        <v>1066</v>
      </c>
      <c r="T208" s="10">
        <v>0</v>
      </c>
      <c r="U208" s="10">
        <v>0</v>
      </c>
      <c r="V208" s="10">
        <v>239892</v>
      </c>
      <c r="W208" s="10">
        <v>240958</v>
      </c>
      <c r="X208" s="16">
        <f t="shared" si="12"/>
        <v>20079.833333333332</v>
      </c>
      <c r="Y208" s="18">
        <f t="shared" si="13"/>
        <v>713.94962962962961</v>
      </c>
      <c r="Z208" s="18">
        <f t="shared" si="14"/>
        <v>21418.488888888889</v>
      </c>
      <c r="AA208" s="18">
        <f t="shared" si="15"/>
        <v>89.243703703703702</v>
      </c>
      <c r="AB208" s="39">
        <v>700</v>
      </c>
      <c r="AC208" s="39">
        <v>250</v>
      </c>
    </row>
    <row r="209" spans="1:29" x14ac:dyDescent="0.2">
      <c r="A209" s="8"/>
      <c r="B209" s="9" t="s">
        <v>353</v>
      </c>
      <c r="C209" s="9" t="s">
        <v>354</v>
      </c>
      <c r="D209" s="10">
        <v>16817</v>
      </c>
      <c r="E209" s="10">
        <v>0</v>
      </c>
      <c r="F209" s="10">
        <v>0</v>
      </c>
      <c r="G209" s="10">
        <v>0</v>
      </c>
      <c r="H209" s="10">
        <v>16817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16817</v>
      </c>
      <c r="T209" s="10">
        <v>0</v>
      </c>
      <c r="U209" s="10">
        <v>0</v>
      </c>
      <c r="V209" s="10">
        <v>0</v>
      </c>
      <c r="W209" s="10">
        <v>16817</v>
      </c>
      <c r="X209" s="16">
        <f t="shared" si="12"/>
        <v>1401.4166666666667</v>
      </c>
      <c r="Y209" s="18">
        <f t="shared" si="13"/>
        <v>49.828148148148152</v>
      </c>
      <c r="Z209" s="18">
        <f t="shared" si="14"/>
        <v>1494.8444444444444</v>
      </c>
      <c r="AA209" s="18">
        <f t="shared" si="15"/>
        <v>6.228518518518519</v>
      </c>
      <c r="AB209" s="39">
        <v>100</v>
      </c>
      <c r="AC209" s="39">
        <v>25</v>
      </c>
    </row>
    <row r="210" spans="1:29" x14ac:dyDescent="0.2">
      <c r="A210" s="8"/>
      <c r="B210" s="9" t="s">
        <v>329</v>
      </c>
      <c r="C210" s="9" t="s">
        <v>330</v>
      </c>
      <c r="D210" s="10">
        <v>0</v>
      </c>
      <c r="E210" s="10">
        <v>0</v>
      </c>
      <c r="F210" s="10">
        <v>0</v>
      </c>
      <c r="G210" s="10">
        <v>71354</v>
      </c>
      <c r="H210" s="10">
        <v>71354</v>
      </c>
      <c r="I210" s="10"/>
      <c r="J210" s="10"/>
      <c r="K210" s="10"/>
      <c r="L210" s="10"/>
      <c r="M210" s="10"/>
      <c r="N210" s="10">
        <v>6630</v>
      </c>
      <c r="O210" s="10">
        <v>25080</v>
      </c>
      <c r="P210" s="10">
        <v>0</v>
      </c>
      <c r="Q210" s="10">
        <v>116173</v>
      </c>
      <c r="R210" s="10">
        <v>147883</v>
      </c>
      <c r="S210" s="10">
        <v>6630</v>
      </c>
      <c r="T210" s="10">
        <v>25080</v>
      </c>
      <c r="U210" s="10">
        <v>0</v>
      </c>
      <c r="V210" s="10">
        <v>187527</v>
      </c>
      <c r="W210" s="10">
        <v>219237</v>
      </c>
      <c r="X210" s="16">
        <f t="shared" si="12"/>
        <v>18269.75</v>
      </c>
      <c r="Y210" s="18">
        <f t="shared" si="13"/>
        <v>649.5911111111111</v>
      </c>
      <c r="Z210" s="18">
        <f t="shared" si="14"/>
        <v>19487.733333333334</v>
      </c>
      <c r="AA210" s="18">
        <f t="shared" si="15"/>
        <v>81.198888888888888</v>
      </c>
      <c r="AB210" s="39">
        <v>600</v>
      </c>
      <c r="AC210" s="39">
        <v>225</v>
      </c>
    </row>
    <row r="211" spans="1:29" x14ac:dyDescent="0.2">
      <c r="A211" s="8"/>
      <c r="B211" s="9" t="s">
        <v>397</v>
      </c>
      <c r="C211" s="9" t="s">
        <v>398</v>
      </c>
      <c r="D211" s="10">
        <v>43</v>
      </c>
      <c r="E211" s="10">
        <v>0</v>
      </c>
      <c r="F211" s="10">
        <v>0</v>
      </c>
      <c r="G211" s="10">
        <v>22587</v>
      </c>
      <c r="H211" s="10">
        <v>22630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>
        <v>43</v>
      </c>
      <c r="T211" s="10">
        <v>0</v>
      </c>
      <c r="U211" s="10">
        <v>0</v>
      </c>
      <c r="V211" s="10">
        <v>22587</v>
      </c>
      <c r="W211" s="10">
        <v>22630</v>
      </c>
      <c r="X211" s="16">
        <f t="shared" si="12"/>
        <v>1885.8333333333333</v>
      </c>
      <c r="Y211" s="18">
        <f t="shared" si="13"/>
        <v>67.05185185185185</v>
      </c>
      <c r="Z211" s="18">
        <f t="shared" si="14"/>
        <v>2011.5555555555557</v>
      </c>
      <c r="AA211" s="18">
        <f t="shared" si="15"/>
        <v>8.3814814814814813</v>
      </c>
      <c r="AB211" s="39">
        <v>100</v>
      </c>
      <c r="AC211" s="39">
        <v>25</v>
      </c>
    </row>
    <row r="212" spans="1:29" x14ac:dyDescent="0.2">
      <c r="A212" s="8"/>
      <c r="B212" s="9" t="s">
        <v>383</v>
      </c>
      <c r="C212" s="9" t="s">
        <v>384</v>
      </c>
      <c r="D212" s="10">
        <v>1456</v>
      </c>
      <c r="E212" s="10">
        <v>0</v>
      </c>
      <c r="F212" s="10">
        <v>0</v>
      </c>
      <c r="G212" s="10">
        <v>34792</v>
      </c>
      <c r="H212" s="10">
        <v>36248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>
        <v>1456</v>
      </c>
      <c r="T212" s="10">
        <v>0</v>
      </c>
      <c r="U212" s="10">
        <v>0</v>
      </c>
      <c r="V212" s="10">
        <v>34792</v>
      </c>
      <c r="W212" s="10">
        <v>36248</v>
      </c>
      <c r="X212" s="16">
        <f t="shared" si="12"/>
        <v>3020.6666666666665</v>
      </c>
      <c r="Y212" s="18">
        <f t="shared" si="13"/>
        <v>107.40148148148147</v>
      </c>
      <c r="Z212" s="18">
        <f t="shared" si="14"/>
        <v>3222.0444444444443</v>
      </c>
      <c r="AA212" s="18">
        <f t="shared" si="15"/>
        <v>13.425185185185184</v>
      </c>
      <c r="AB212" s="39">
        <v>100</v>
      </c>
      <c r="AC212" s="39">
        <v>25</v>
      </c>
    </row>
    <row r="213" spans="1:29" x14ac:dyDescent="0.2">
      <c r="A213" s="8"/>
      <c r="B213" s="9" t="s">
        <v>215</v>
      </c>
      <c r="C213" s="9" t="s">
        <v>216</v>
      </c>
      <c r="D213" s="10">
        <v>0</v>
      </c>
      <c r="E213" s="10">
        <v>0</v>
      </c>
      <c r="F213" s="10">
        <v>0</v>
      </c>
      <c r="G213" s="10">
        <v>17238</v>
      </c>
      <c r="H213" s="10">
        <v>17238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>
        <v>0</v>
      </c>
      <c r="T213" s="10">
        <v>0</v>
      </c>
      <c r="U213" s="10">
        <v>0</v>
      </c>
      <c r="V213" s="10">
        <v>17238</v>
      </c>
      <c r="W213" s="10">
        <v>17238</v>
      </c>
      <c r="X213" s="16">
        <f t="shared" si="12"/>
        <v>1436.5</v>
      </c>
      <c r="Y213" s="18">
        <f t="shared" si="13"/>
        <v>51.075555555555553</v>
      </c>
      <c r="Z213" s="18">
        <f t="shared" si="14"/>
        <v>1532.2666666666667</v>
      </c>
      <c r="AA213" s="18">
        <f t="shared" si="15"/>
        <v>6.3844444444444441</v>
      </c>
      <c r="AB213" s="39">
        <v>100</v>
      </c>
      <c r="AC213" s="39">
        <v>25</v>
      </c>
    </row>
    <row r="214" spans="1:29" x14ac:dyDescent="0.2">
      <c r="A214" s="8"/>
      <c r="B214" s="9" t="s">
        <v>339</v>
      </c>
      <c r="C214" s="9" t="s">
        <v>340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>
        <v>3536</v>
      </c>
      <c r="O214" s="10">
        <v>12253</v>
      </c>
      <c r="P214" s="10">
        <v>0</v>
      </c>
      <c r="Q214" s="10">
        <v>0</v>
      </c>
      <c r="R214" s="10">
        <v>15789</v>
      </c>
      <c r="S214" s="10">
        <v>3536</v>
      </c>
      <c r="T214" s="10">
        <v>12253</v>
      </c>
      <c r="U214" s="10">
        <v>0</v>
      </c>
      <c r="V214" s="10">
        <v>0</v>
      </c>
      <c r="W214" s="10">
        <v>15789</v>
      </c>
      <c r="X214" s="16">
        <f t="shared" si="12"/>
        <v>1315.75</v>
      </c>
      <c r="Y214" s="18">
        <f t="shared" si="13"/>
        <v>46.782222222222224</v>
      </c>
      <c r="Z214" s="18">
        <f t="shared" si="14"/>
        <v>1403.4666666666667</v>
      </c>
      <c r="AA214" s="18">
        <f t="shared" si="15"/>
        <v>5.847777777777778</v>
      </c>
      <c r="AB214" s="39">
        <v>100</v>
      </c>
      <c r="AC214" s="39">
        <v>25</v>
      </c>
    </row>
    <row r="215" spans="1:29" x14ac:dyDescent="0.2">
      <c r="A215" s="8"/>
      <c r="B215" s="9" t="s">
        <v>15</v>
      </c>
      <c r="C215" s="9" t="s">
        <v>16</v>
      </c>
      <c r="D215" s="10">
        <v>12456</v>
      </c>
      <c r="E215" s="10">
        <v>7</v>
      </c>
      <c r="F215" s="10">
        <v>0</v>
      </c>
      <c r="G215" s="10">
        <v>600880</v>
      </c>
      <c r="H215" s="10">
        <v>613343</v>
      </c>
      <c r="I215" s="10">
        <v>1524</v>
      </c>
      <c r="J215" s="10">
        <v>23990</v>
      </c>
      <c r="K215" s="10">
        <v>0</v>
      </c>
      <c r="L215" s="10">
        <v>85</v>
      </c>
      <c r="M215" s="10">
        <v>25599</v>
      </c>
      <c r="N215" s="10"/>
      <c r="O215" s="10"/>
      <c r="P215" s="10"/>
      <c r="Q215" s="10"/>
      <c r="R215" s="10"/>
      <c r="S215" s="10">
        <v>13980</v>
      </c>
      <c r="T215" s="10">
        <v>23997</v>
      </c>
      <c r="U215" s="10">
        <v>0</v>
      </c>
      <c r="V215" s="10">
        <v>600965</v>
      </c>
      <c r="W215" s="10">
        <v>638942</v>
      </c>
      <c r="X215" s="16">
        <f t="shared" si="12"/>
        <v>53245.166666666664</v>
      </c>
      <c r="Y215" s="18">
        <f t="shared" si="13"/>
        <v>1893.1614814814814</v>
      </c>
      <c r="Z215" s="18">
        <f t="shared" si="14"/>
        <v>56794.844444444447</v>
      </c>
      <c r="AA215" s="18">
        <f t="shared" si="15"/>
        <v>236.64518518518517</v>
      </c>
      <c r="AB215" s="39">
        <v>1900</v>
      </c>
      <c r="AC215" s="39">
        <v>700</v>
      </c>
    </row>
    <row r="216" spans="1:29" x14ac:dyDescent="0.2">
      <c r="A216" s="8"/>
      <c r="B216" s="9" t="s">
        <v>331</v>
      </c>
      <c r="C216" s="9" t="s">
        <v>332</v>
      </c>
      <c r="D216" s="10">
        <v>3604</v>
      </c>
      <c r="E216" s="10">
        <v>7344</v>
      </c>
      <c r="F216" s="10">
        <v>0</v>
      </c>
      <c r="G216" s="10">
        <v>78468</v>
      </c>
      <c r="H216" s="10">
        <v>89416</v>
      </c>
      <c r="I216" s="10"/>
      <c r="J216" s="10"/>
      <c r="K216" s="10"/>
      <c r="L216" s="10"/>
      <c r="M216" s="10"/>
      <c r="N216" s="10">
        <v>231</v>
      </c>
      <c r="O216" s="10">
        <v>2</v>
      </c>
      <c r="P216" s="10">
        <v>0</v>
      </c>
      <c r="Q216" s="10">
        <v>109564</v>
      </c>
      <c r="R216" s="10">
        <v>109797</v>
      </c>
      <c r="S216" s="10">
        <v>3835</v>
      </c>
      <c r="T216" s="10">
        <v>7346</v>
      </c>
      <c r="U216" s="10">
        <v>0</v>
      </c>
      <c r="V216" s="10">
        <v>188032</v>
      </c>
      <c r="W216" s="10">
        <v>199213</v>
      </c>
      <c r="X216" s="16">
        <f t="shared" si="12"/>
        <v>16601.083333333332</v>
      </c>
      <c r="Y216" s="18">
        <f t="shared" si="13"/>
        <v>590.26074074074063</v>
      </c>
      <c r="Z216" s="18">
        <f t="shared" si="14"/>
        <v>17707.822222222221</v>
      </c>
      <c r="AA216" s="18">
        <f t="shared" si="15"/>
        <v>73.782592592592579</v>
      </c>
      <c r="AB216" s="39">
        <v>600</v>
      </c>
      <c r="AC216" s="39">
        <v>200</v>
      </c>
    </row>
    <row r="217" spans="1:29" x14ac:dyDescent="0.2">
      <c r="A217" s="8"/>
      <c r="B217" s="9" t="s">
        <v>139</v>
      </c>
      <c r="C217" s="9" t="s">
        <v>140</v>
      </c>
      <c r="D217" s="10">
        <v>5765</v>
      </c>
      <c r="E217" s="10">
        <v>4485</v>
      </c>
      <c r="F217" s="10">
        <v>0</v>
      </c>
      <c r="G217" s="10">
        <v>271242</v>
      </c>
      <c r="H217" s="10">
        <v>281492</v>
      </c>
      <c r="I217" s="10"/>
      <c r="J217" s="10"/>
      <c r="K217" s="10"/>
      <c r="L217" s="10"/>
      <c r="M217" s="10"/>
      <c r="N217" s="10">
        <v>17223</v>
      </c>
      <c r="O217" s="10">
        <v>1662</v>
      </c>
      <c r="P217" s="10">
        <v>0</v>
      </c>
      <c r="Q217" s="10">
        <v>136937</v>
      </c>
      <c r="R217" s="10">
        <v>155822</v>
      </c>
      <c r="S217" s="10">
        <v>22988</v>
      </c>
      <c r="T217" s="10">
        <v>6147</v>
      </c>
      <c r="U217" s="10">
        <v>0</v>
      </c>
      <c r="V217" s="10">
        <v>408179</v>
      </c>
      <c r="W217" s="10">
        <v>437314</v>
      </c>
      <c r="X217" s="16">
        <f t="shared" si="12"/>
        <v>36442.833333333336</v>
      </c>
      <c r="Y217" s="18">
        <f t="shared" si="13"/>
        <v>1295.7451851851854</v>
      </c>
      <c r="Z217" s="18">
        <f t="shared" si="14"/>
        <v>38872.355555555558</v>
      </c>
      <c r="AA217" s="18">
        <f t="shared" si="15"/>
        <v>161.96814814814817</v>
      </c>
      <c r="AB217" s="39">
        <v>1300</v>
      </c>
      <c r="AC217" s="39">
        <v>475</v>
      </c>
    </row>
    <row r="218" spans="1:29" x14ac:dyDescent="0.2">
      <c r="A218" s="8"/>
      <c r="B218" s="9" t="s">
        <v>211</v>
      </c>
      <c r="C218" s="9" t="s">
        <v>212</v>
      </c>
      <c r="D218" s="10">
        <v>3519</v>
      </c>
      <c r="E218" s="10">
        <v>0</v>
      </c>
      <c r="F218" s="10">
        <v>0</v>
      </c>
      <c r="G218" s="10">
        <v>64425</v>
      </c>
      <c r="H218" s="10">
        <v>67944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>
        <v>3519</v>
      </c>
      <c r="T218" s="10">
        <v>0</v>
      </c>
      <c r="U218" s="10">
        <v>0</v>
      </c>
      <c r="V218" s="10">
        <v>64425</v>
      </c>
      <c r="W218" s="10">
        <v>67944</v>
      </c>
      <c r="X218" s="16">
        <f t="shared" si="12"/>
        <v>5662</v>
      </c>
      <c r="Y218" s="18">
        <f t="shared" si="13"/>
        <v>201.31555555555556</v>
      </c>
      <c r="Z218" s="18">
        <f t="shared" si="14"/>
        <v>6039.4666666666662</v>
      </c>
      <c r="AA218" s="18">
        <f t="shared" si="15"/>
        <v>25.164444444444445</v>
      </c>
      <c r="AB218" s="39">
        <v>200</v>
      </c>
      <c r="AC218" s="39">
        <v>75</v>
      </c>
    </row>
    <row r="219" spans="1:29" ht="12.75" thickBot="1" x14ac:dyDescent="0.25">
      <c r="A219" s="27" t="s">
        <v>0</v>
      </c>
      <c r="B219" s="27"/>
      <c r="C219" s="27"/>
      <c r="D219" s="29">
        <v>51734</v>
      </c>
      <c r="E219" s="29">
        <v>11836</v>
      </c>
      <c r="F219" s="29">
        <v>0</v>
      </c>
      <c r="G219" s="29">
        <v>1634635</v>
      </c>
      <c r="H219" s="29">
        <v>1698205</v>
      </c>
      <c r="I219" s="29">
        <v>1524</v>
      </c>
      <c r="J219" s="29">
        <v>23990</v>
      </c>
      <c r="K219" s="29">
        <v>0</v>
      </c>
      <c r="L219" s="29">
        <v>85</v>
      </c>
      <c r="M219" s="29">
        <v>25599</v>
      </c>
      <c r="N219" s="29">
        <v>71584</v>
      </c>
      <c r="O219" s="29">
        <v>141978</v>
      </c>
      <c r="P219" s="29">
        <v>0</v>
      </c>
      <c r="Q219" s="29">
        <v>387407</v>
      </c>
      <c r="R219" s="29">
        <v>600969</v>
      </c>
      <c r="S219" s="29">
        <v>124842</v>
      </c>
      <c r="T219" s="29">
        <v>177804</v>
      </c>
      <c r="U219" s="29">
        <v>0</v>
      </c>
      <c r="V219" s="29">
        <v>2022127</v>
      </c>
      <c r="W219" s="29">
        <v>2324773</v>
      </c>
      <c r="X219" s="24">
        <f t="shared" si="12"/>
        <v>193731.08333333334</v>
      </c>
      <c r="Y219" s="38">
        <f t="shared" si="13"/>
        <v>6888.2162962962966</v>
      </c>
      <c r="Z219" s="38">
        <f t="shared" si="14"/>
        <v>206646.48888888888</v>
      </c>
      <c r="AA219" s="38">
        <f t="shared" si="15"/>
        <v>861.02703703703708</v>
      </c>
      <c r="AB219" s="42">
        <f>SUM(AB205:AB218)</f>
        <v>7000</v>
      </c>
      <c r="AC219" s="42">
        <v>2450</v>
      </c>
    </row>
    <row r="220" spans="1:29" ht="13.5" thickTop="1" thickBot="1" x14ac:dyDescent="0.25">
      <c r="A220" s="34" t="s">
        <v>413</v>
      </c>
      <c r="B220" s="34"/>
      <c r="C220" s="34"/>
      <c r="D220" s="35">
        <v>1733370</v>
      </c>
      <c r="E220" s="35">
        <v>764300</v>
      </c>
      <c r="F220" s="35">
        <v>0</v>
      </c>
      <c r="G220" s="35">
        <v>17945058</v>
      </c>
      <c r="H220" s="35">
        <v>20442728</v>
      </c>
      <c r="I220" s="35">
        <v>34841</v>
      </c>
      <c r="J220" s="35">
        <v>820700</v>
      </c>
      <c r="K220" s="35">
        <v>0</v>
      </c>
      <c r="L220" s="35">
        <v>29789</v>
      </c>
      <c r="M220" s="35">
        <v>885330</v>
      </c>
      <c r="N220" s="35">
        <v>480836</v>
      </c>
      <c r="O220" s="35">
        <v>1274100</v>
      </c>
      <c r="P220" s="35">
        <v>0</v>
      </c>
      <c r="Q220" s="35">
        <v>3565408</v>
      </c>
      <c r="R220" s="35">
        <v>5320344</v>
      </c>
      <c r="S220" s="35">
        <v>2249047</v>
      </c>
      <c r="T220" s="35">
        <v>2859100</v>
      </c>
      <c r="U220" s="35">
        <v>0</v>
      </c>
      <c r="V220" s="35">
        <v>21540255</v>
      </c>
      <c r="W220" s="35">
        <v>26648402</v>
      </c>
      <c r="X220" s="32">
        <f t="shared" si="12"/>
        <v>2220700.1666666665</v>
      </c>
      <c r="Y220" s="33">
        <f t="shared" si="13"/>
        <v>78958.228148148133</v>
      </c>
      <c r="Z220" s="33">
        <f t="shared" si="14"/>
        <v>2368746.8444444444</v>
      </c>
      <c r="AA220" s="33">
        <f t="shared" si="15"/>
        <v>9869.7785185185166</v>
      </c>
      <c r="AB220" s="43">
        <f>AB219+AB204+AB189+AB176+AB166+AB154+AB143+AB132+AB121+AB110+AB105+AB86+AB79+AB69+AB60+AB46+AB41</f>
        <v>82000</v>
      </c>
      <c r="AC220" s="43">
        <v>28800</v>
      </c>
    </row>
    <row r="221" spans="1:29" ht="12.75" thickTop="1" x14ac:dyDescent="0.2">
      <c r="X221" s="11"/>
      <c r="Y221" s="11"/>
      <c r="Z221" s="11"/>
      <c r="AA221" s="11"/>
      <c r="AB221" s="11"/>
      <c r="AC221" s="11"/>
    </row>
    <row r="222" spans="1:29" x14ac:dyDescent="0.2">
      <c r="Y222" s="6"/>
    </row>
    <row r="223" spans="1:29" ht="12.75" x14ac:dyDescent="0.2">
      <c r="A223" t="s">
        <v>417</v>
      </c>
    </row>
    <row r="224" spans="1:29" ht="12.75" x14ac:dyDescent="0.2">
      <c r="A224" t="s">
        <v>435</v>
      </c>
    </row>
    <row r="225" spans="1:1" x14ac:dyDescent="0.2">
      <c r="A225" s="2" t="s">
        <v>2</v>
      </c>
    </row>
    <row r="226" spans="1:1" x14ac:dyDescent="0.2">
      <c r="A226" s="2" t="s">
        <v>3</v>
      </c>
    </row>
    <row r="227" spans="1:1" x14ac:dyDescent="0.2">
      <c r="A227" s="4" t="s">
        <v>5</v>
      </c>
    </row>
    <row r="229" spans="1:1" x14ac:dyDescent="0.2">
      <c r="A229" s="2" t="s">
        <v>436</v>
      </c>
    </row>
    <row r="230" spans="1:1" x14ac:dyDescent="0.2">
      <c r="A230" s="2" t="s">
        <v>424</v>
      </c>
    </row>
  </sheetData>
  <sheetProtection algorithmName="SHA-512" hashValue="9ujaWg71Bc7PvuU8ymvhOpixqOoEgJ5CH/W3az5aSyZIjCSkbg2JvtUVSYDXT+u9yVMgV9eeTPtoWbyBHG1Rnw==" saltValue="V8ZfMH6+Zth3zyRFrFLm9w==" spinCount="100000" sheet="1" objects="1" scenarios="1" selectLockedCells="1" selectUnlockedCells="1"/>
  <mergeCells count="12">
    <mergeCell ref="A1:H1"/>
    <mergeCell ref="S8:S9"/>
    <mergeCell ref="T8:T9"/>
    <mergeCell ref="U8:U9"/>
    <mergeCell ref="V8:V9"/>
    <mergeCell ref="W8:W9"/>
    <mergeCell ref="A8:A9"/>
    <mergeCell ref="D8:H8"/>
    <mergeCell ref="I8:M8"/>
    <mergeCell ref="N8:R8"/>
    <mergeCell ref="C8:C9"/>
    <mergeCell ref="B8:B9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PS E PAs</vt:lpstr>
      <vt:lpstr>Plan7</vt:lpstr>
      <vt:lpstr>Plan8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Osiano</dc:creator>
  <cp:lastModifiedBy>Alfredo Manoel Pimentel De Carvalho Junior</cp:lastModifiedBy>
  <cp:lastPrinted>2020-07-10T19:51:30Z</cp:lastPrinted>
  <dcterms:created xsi:type="dcterms:W3CDTF">2020-07-09T19:29:42Z</dcterms:created>
  <dcterms:modified xsi:type="dcterms:W3CDTF">2020-07-22T19:43:43Z</dcterms:modified>
</cp:coreProperties>
</file>