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326"/>
  <workbookPr codeName="EstaPasta_de_trabalho"/>
  <bookViews>
    <workbookView xWindow="360" yWindow="15" windowWidth="11085" windowHeight="5730" tabRatio="887" activeTab="0"/>
  </bookViews>
  <sheets>
    <sheet name="TELA DE PREENCHIMENTO" sheetId="1" r:id="rId1"/>
    <sheet name="TABCGO" sheetId="2" state="hidden" r:id="rId2"/>
    <sheet name="PORTARIA DE ATS" sheetId="3" r:id="rId3"/>
    <sheet name="CODIGO DE CARGOS" sheetId="4" r:id="rId4"/>
  </sheets>
  <definedNames>
    <definedName name="_xlnm.Print_Area" localSheetId="2">'PORTARIA DE ATS'!$B$2:$Q$41</definedName>
    <definedName name="CÓD_CARGO_ANTIGO" localSheetId="1">'TABCGO'!$A$3:$L$423</definedName>
    <definedName name="Tab">#REF!</definedName>
    <definedName name="TABC" localSheetId="1">'TABCGO'!$A$3:$L$423</definedName>
    <definedName name="TABC">'CODIGO DE CARGOS'!$A$2:$B$422</definedName>
    <definedName name="TABCGO">'TABCGO'!$A$3:$L$423</definedName>
  </definedNames>
  <calcPr fullCalcOnLoad="1"/>
</workbook>
</file>

<file path=xl/comments1.xml><?xml version="1.0" encoding="utf-8"?>
<comments xmlns="http://schemas.openxmlformats.org/spreadsheetml/2006/main">
  <authors>
    <author>ALBERTO</author>
  </authors>
  <commentList>
    <comment ref="C16" authorId="0">
      <text>
        <r>
          <rPr>
            <b/>
            <sz val="8"/>
            <rFont val="Tahoma"/>
            <family val="0"/>
          </rPr>
          <t xml:space="preserve">
VIDE FOLHA
DE PAGAMENTO</t>
        </r>
        <r>
          <rPr>
            <sz val="8"/>
            <rFont val="Tahoma"/>
            <family val="0"/>
          </rPr>
          <t xml:space="preserve">
</t>
        </r>
      </text>
    </comment>
    <comment ref="C17" authorId="0">
      <text>
        <r>
          <rPr>
            <b/>
            <sz val="8"/>
            <rFont val="Tahoma"/>
            <family val="0"/>
          </rPr>
          <t xml:space="preserve">
VIDE FOLHA
DE PAGAMENTO</t>
        </r>
        <r>
          <rPr>
            <sz val="8"/>
            <rFont val="Tahoma"/>
            <family val="0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0"/>
          </rPr>
          <t xml:space="preserve">
VIDE PLANILHA
TAB ALF
ABAIXO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<sst xmlns="http://schemas.openxmlformats.org/spreadsheetml/2006/main" count="2747" uniqueCount="600">
  <si>
    <t>SECRETARIA DE ESTADO DA SAÚDE</t>
  </si>
  <si>
    <t>IDENTIFICAÇÃO DO SERVIDOR</t>
  </si>
  <si>
    <t>RG.:</t>
  </si>
  <si>
    <t>NOME:</t>
  </si>
  <si>
    <t>A PARTIR DE:</t>
  </si>
  <si>
    <t>DADOS PARA PAGAMENTO</t>
  </si>
  <si>
    <t>ASSUMO PLENA RESPONSABILIDADE PELA VERACIDADE DAS INFORMAÇÕES</t>
  </si>
  <si>
    <t>LOCAL:</t>
  </si>
  <si>
    <t>DATA:</t>
  </si>
  <si>
    <t>GOVERNO DO ESTADO DE SÃO PAULO</t>
  </si>
  <si>
    <t>U.C.D.</t>
  </si>
  <si>
    <t>RS/PV:</t>
  </si>
  <si>
    <t>CARGO/FUNÇÃO :</t>
  </si>
  <si>
    <t>CÓD. U.A:</t>
  </si>
  <si>
    <t>DENOMINAÇÃO:</t>
  </si>
  <si>
    <t>U.O:</t>
  </si>
  <si>
    <t>U.D:</t>
  </si>
  <si>
    <t xml:space="preserve">LOCAL  </t>
  </si>
  <si>
    <t>DADOS DO SERVIDOR - VIDE FOLHA DE PAGAMENTO</t>
  </si>
  <si>
    <t>U.D. DENOMINAÇÃO</t>
  </si>
  <si>
    <t xml:space="preserve">U.C.D. CÓD. DA SEÇ.PAGADORA  </t>
  </si>
  <si>
    <t>DIRETOR DE DEPARTAMENTO</t>
  </si>
  <si>
    <t xml:space="preserve">U.A. DE FREQUÊNCIA </t>
  </si>
  <si>
    <t>DENOMINAÇÃO DA UNIDADE</t>
  </si>
  <si>
    <t>21</t>
  </si>
  <si>
    <t>22</t>
  </si>
  <si>
    <t>PESQUISADOR CIENTIFICO  VI</t>
  </si>
  <si>
    <t>VI</t>
  </si>
  <si>
    <t>V</t>
  </si>
  <si>
    <t>IV</t>
  </si>
  <si>
    <t>III</t>
  </si>
  <si>
    <t>II</t>
  </si>
  <si>
    <t>I</t>
  </si>
  <si>
    <t>SECRETÁRIO DE ESTADO</t>
  </si>
  <si>
    <t>NC</t>
  </si>
  <si>
    <t>SECRETARIO ADJUNTO</t>
  </si>
  <si>
    <t>13</t>
  </si>
  <si>
    <t>COORDENADOR DE SAÚDE</t>
  </si>
  <si>
    <t>NU E II</t>
  </si>
  <si>
    <t>A</t>
  </si>
  <si>
    <t>BIOLOGISTA</t>
  </si>
  <si>
    <t>BIOLOGISTA CHEFE</t>
  </si>
  <si>
    <t>BIOLOGISTA ENCARREGADO</t>
  </si>
  <si>
    <t>CHEFE DE SEÇÃO TÉCNICA DE SAÚDE</t>
  </si>
  <si>
    <t>CIRURGIÃO DENTISTA</t>
  </si>
  <si>
    <t>NU E I</t>
  </si>
  <si>
    <t>EDUCADOR DE SAÚDE PUBLICA</t>
  </si>
  <si>
    <t>ENFERMEIRO</t>
  </si>
  <si>
    <t>ENFERMEIRO CHEFE</t>
  </si>
  <si>
    <t>ENFERMEIRO ENCARREGADO</t>
  </si>
  <si>
    <t>FARMACÊUTICO</t>
  </si>
  <si>
    <t>FARMACÊUTICO CHEFE</t>
  </si>
  <si>
    <t>FARMACÊUTICO ENCARREGADO</t>
  </si>
  <si>
    <t>FÍSICO</t>
  </si>
  <si>
    <t>FÍSICO CHEFE</t>
  </si>
  <si>
    <t>FISIOTERAPEUTA</t>
  </si>
  <si>
    <t>FONOAUDIOLOGO</t>
  </si>
  <si>
    <t>AGENTE DE SANEAMENTO</t>
  </si>
  <si>
    <t>NI</t>
  </si>
  <si>
    <t>AUXILIAR DE ENFERMAGEM</t>
  </si>
  <si>
    <t>AGENTE DE SAÚDE</t>
  </si>
  <si>
    <t>CHEFE DE SEÇÃO DE SAÚDE</t>
  </si>
  <si>
    <t>DESINSETIZADOR</t>
  </si>
  <si>
    <t>ENCARREGADO DE SETOR DE SAÚDE</t>
  </si>
  <si>
    <t>MOTORISTA DE AMBULÂNCIA</t>
  </si>
  <si>
    <t>OFICIAL DE ATENDIMENTO DE SAÚDE</t>
  </si>
  <si>
    <t>SUPERVISOR DE SANEAMENTO</t>
  </si>
  <si>
    <t>VISITADOR SANITARIO</t>
  </si>
  <si>
    <t>ATENDENTE</t>
  </si>
  <si>
    <t>NE</t>
  </si>
  <si>
    <t>AUXILIAR DE SERVIÇO DE SAÚDE</t>
  </si>
  <si>
    <t>AUXILIAR DE LABORATÓRIO</t>
  </si>
  <si>
    <t>AUXILIAR DE LAV. ROUP. HOSPITALAR</t>
  </si>
  <si>
    <t>COZINHEIRO HOSPITALAR</t>
  </si>
  <si>
    <t>FISCAL SANITÁRIO</t>
  </si>
  <si>
    <t>SERVIÇAL DE LABORATÓRIO</t>
  </si>
  <si>
    <t>AUXILIAR DE RADIOLOGIA</t>
  </si>
  <si>
    <t>10</t>
  </si>
  <si>
    <t>QUÍMICO</t>
  </si>
  <si>
    <t>QUÍMICO CHEFE</t>
  </si>
  <si>
    <t>QUÍMICO ENCARREGADO</t>
  </si>
  <si>
    <t>TERAPEUTA OCUPACIONAL</t>
  </si>
  <si>
    <t>TERAPEUTA OCUPACIONAL CHEFE</t>
  </si>
  <si>
    <t>NUTRICIONISTA</t>
  </si>
  <si>
    <t>NUTRICIONISTA CHEFE</t>
  </si>
  <si>
    <t>NUTRICIONISTA ENCARREGADO</t>
  </si>
  <si>
    <t>PSICÓLOGO</t>
  </si>
  <si>
    <t>PSICÓLOGO CHEFE</t>
  </si>
  <si>
    <t>PSICÓLOGO ENCARREGADO</t>
  </si>
  <si>
    <t>AJUDANTE DE LABORATÓRIO</t>
  </si>
  <si>
    <t>ASCENSORISTA</t>
  </si>
  <si>
    <t>RECEPCIONISTA</t>
  </si>
  <si>
    <t>AUXILIAR DE SERVIÇOS</t>
  </si>
  <si>
    <t>FEITOR</t>
  </si>
  <si>
    <t>MESTRE DE ARTESANATO</t>
  </si>
  <si>
    <t>MESTRE DE OBRAS</t>
  </si>
  <si>
    <t>MESTRE DE OFICINA</t>
  </si>
  <si>
    <t>OFICIAL DE SERVIÇOS GRÁFICOS</t>
  </si>
  <si>
    <t>TELEFONISTA</t>
  </si>
  <si>
    <t>TRABALHADOR BRAÇAL</t>
  </si>
  <si>
    <t>VIGIA</t>
  </si>
  <si>
    <t>ADMINISTRADOR</t>
  </si>
  <si>
    <t>NU</t>
  </si>
  <si>
    <t>BIBLIOTECÁRIO</t>
  </si>
  <si>
    <t>CAPELÃO</t>
  </si>
  <si>
    <t>ECONOMISTA</t>
  </si>
  <si>
    <t>HISTORIÓGRAFO</t>
  </si>
  <si>
    <t>ORIENTADOR TRABALHISTA</t>
  </si>
  <si>
    <t>REDATOR</t>
  </si>
  <si>
    <t>REVISOR</t>
  </si>
  <si>
    <t>SOCIÓLOGO</t>
  </si>
  <si>
    <t>ANALISTA DE RECURSOS HUMANOS</t>
  </si>
  <si>
    <t>11</t>
  </si>
  <si>
    <t>23</t>
  </si>
  <si>
    <t>ASSISTENTE</t>
  </si>
  <si>
    <t>1</t>
  </si>
  <si>
    <t>SECRETARIO</t>
  </si>
  <si>
    <t>17</t>
  </si>
  <si>
    <t>19</t>
  </si>
  <si>
    <t>AUXILIAR DE GABINETE</t>
  </si>
  <si>
    <t>4</t>
  </si>
  <si>
    <t>CHEFE DE GABINETE</t>
  </si>
  <si>
    <t>26</t>
  </si>
  <si>
    <t>COORDENADOR</t>
  </si>
  <si>
    <t>25</t>
  </si>
  <si>
    <t>20</t>
  </si>
  <si>
    <t>DIRETOR DE DIVISÃO</t>
  </si>
  <si>
    <t>18</t>
  </si>
  <si>
    <t>DIRETOR DE SERVIÇO</t>
  </si>
  <si>
    <t>16</t>
  </si>
  <si>
    <t>OFICIAL DE GABINETE</t>
  </si>
  <si>
    <t>7</t>
  </si>
  <si>
    <t>SUPERVISOR DE EQUIPE TÉCNICA</t>
  </si>
  <si>
    <t>CHEFE DE SEÇÃO TÉCNICA</t>
  </si>
  <si>
    <t>CHEFE DE SEÇÃO</t>
  </si>
  <si>
    <t>ENCARREGADO DE SETOR</t>
  </si>
  <si>
    <t>ENCARREGADO DE TURMA</t>
  </si>
  <si>
    <t>EXECUTIVO PUBLICO I</t>
  </si>
  <si>
    <t>EXECUTIVO PUBLICO II</t>
  </si>
  <si>
    <t>AGENTE ADMINISTRATIVO</t>
  </si>
  <si>
    <t>AGENTE DE SERVIÇOS TÉCNICOS</t>
  </si>
  <si>
    <t>ALMOXARIFE</t>
  </si>
  <si>
    <t>OFICIAL ADMINISTRATIVO</t>
  </si>
  <si>
    <t>AUXILIAR DE ENGENHEIRO</t>
  </si>
  <si>
    <t>DESENHISTA</t>
  </si>
  <si>
    <t>RECREACIONISTA</t>
  </si>
  <si>
    <t>MOTORISTA</t>
  </si>
  <si>
    <t>OPERADOR DE MAQUINAS</t>
  </si>
  <si>
    <t>OPERADOR DE TELECOMUNICAÇÕES</t>
  </si>
  <si>
    <t>TEC. DE SEGURANÇA DO TRABALHO</t>
  </si>
  <si>
    <t>AGENTE DE OFÍCIOS E MANUTENÇÃO</t>
  </si>
  <si>
    <t>AGENTE DE PESSOAL</t>
  </si>
  <si>
    <t>ENFERMEIRO DO TRABALHO</t>
  </si>
  <si>
    <t>ATENDENTE DE ENFERMAGEM</t>
  </si>
  <si>
    <t>FISIOTERAPEUTA CHEFE</t>
  </si>
  <si>
    <t>FISIOTERAPEUTA ENCARREGADO</t>
  </si>
  <si>
    <t>FÍSICO ENCARREGADO</t>
  </si>
  <si>
    <t>FÍSICO SUPERVISOR</t>
  </si>
  <si>
    <t>SUPERVISOR SEÇÃO HOSPITALAR</t>
  </si>
  <si>
    <t>SUPERVISOR DE ÁREA HOSPITALAR</t>
  </si>
  <si>
    <t>PSICÓLOGO SUPERVISOR</t>
  </si>
  <si>
    <t>BIOLOGISTA SUPERVISOR</t>
  </si>
  <si>
    <t>ENCARREGADO TURNO DE SAÚDE</t>
  </si>
  <si>
    <t>AUXILIAR DE ANALISES CLINICAS</t>
  </si>
  <si>
    <t>VISITADOR COMUNITÁRIO</t>
  </si>
  <si>
    <t>FONOAUDIOLOGO CHEFE</t>
  </si>
  <si>
    <t>HISTOQUIMICO</t>
  </si>
  <si>
    <t>MECÂNICO DE APAR. DE PRECISÃO</t>
  </si>
  <si>
    <t>MOTORISTA DE BARCO</t>
  </si>
  <si>
    <t>ENGENHEIRO I</t>
  </si>
  <si>
    <t>ENGENHEIRO II</t>
  </si>
  <si>
    <t>ENGENHEIRO III</t>
  </si>
  <si>
    <t>ENGENHEIRO IV</t>
  </si>
  <si>
    <t>ENGENHEIRO V</t>
  </si>
  <si>
    <t>ENGENHEIRO VI</t>
  </si>
  <si>
    <t>ARQUITETO I</t>
  </si>
  <si>
    <t>ARQUITETO II</t>
  </si>
  <si>
    <t>ARQUITETO III</t>
  </si>
  <si>
    <t>ARQUITETO IV</t>
  </si>
  <si>
    <t>ARQUITETO V</t>
  </si>
  <si>
    <t>ARQUITETO VI</t>
  </si>
  <si>
    <t>ENGENHEIRO AGRONOMO I</t>
  </si>
  <si>
    <t>ENGENHEIRO AGRONOMO II</t>
  </si>
  <si>
    <t>ENGENHEIRO AGRONOMO III</t>
  </si>
  <si>
    <t>ENGENHEIRO AGRONOMO IV</t>
  </si>
  <si>
    <t>ENGENHEIRO AGRONOMO V</t>
  </si>
  <si>
    <t>ENGENHEIRO AGRONOMO VI</t>
  </si>
  <si>
    <t>CÓDIGO DO CARGO ?</t>
  </si>
  <si>
    <t>SEXTA-PARTE</t>
  </si>
  <si>
    <t>DE:</t>
  </si>
  <si>
    <t>PARA:</t>
  </si>
  <si>
    <t>PUBLICAÇÃO DA CONCESSÃO e RETIFICAÇÃO</t>
  </si>
  <si>
    <t>DOE DA CONCESSÃO:</t>
  </si>
  <si>
    <t xml:space="preserve">QDE. QUINQUÊNIO: </t>
  </si>
  <si>
    <t>DOE DA RETIFICAÇÃO:</t>
  </si>
  <si>
    <t>VIGÊNCIA DA CONCESSÃO ?</t>
  </si>
  <si>
    <t>D.O.E. DA CONCESSÃO ?</t>
  </si>
  <si>
    <t>DOE DA RETIFICAÇÃO DA CONCESSÃO ?</t>
  </si>
  <si>
    <t>NOME DA AUTORIDADE QUE ASSINA</t>
  </si>
  <si>
    <t>CARGO DA AUTORIDADE QUE ASSINA</t>
  </si>
  <si>
    <t xml:space="preserve">IDENTIFICAÇÃO DA UNIDADE </t>
  </si>
  <si>
    <t>PORTARIA DE ADICIONAL POR TEMPO DE SERVIÇO</t>
  </si>
  <si>
    <t xml:space="preserve">PREENCHER OS CAMPOS EM BRANCO </t>
  </si>
  <si>
    <t>QUANTIDADE DE QUINQUENIO ATUAL</t>
  </si>
  <si>
    <t>DDPE/DEI - EQUIPE FAZENDA - SS/CRH/GGP</t>
  </si>
  <si>
    <t>A CONCESSÃO FOI LANÇADA NO E-FOLHA ? SELECIONE "S" PARA SIM ou "N" PARA NÃO</t>
  </si>
  <si>
    <t>ASSISTENTE TÉCNICO DE SAÚDE I</t>
  </si>
  <si>
    <t>ASSISTENTE TÉCNICO DE SAÚDE II</t>
  </si>
  <si>
    <t>ASSISTENTE TÉCNICO DE SAÚDE III</t>
  </si>
  <si>
    <t>ASSISTENTE TÉCNICO DE AÇÕES EM VIGILÂNCIA I</t>
  </si>
  <si>
    <t>ASSISTENTE TÉCNICO DE AÇÕES EM VIGILÂNCIA II</t>
  </si>
  <si>
    <t>ASSISTENTE TÉCNICO DE AÇÕES EM VIGILÂNCIA III</t>
  </si>
  <si>
    <t>CIRURGIÃO DENTISTA SANITARISTA INSPETOR</t>
  </si>
  <si>
    <t>CÓD CARGO ANTIGO</t>
  </si>
  <si>
    <t>CÓD CARGO NOVO</t>
  </si>
  <si>
    <t>JOR- NADA</t>
  </si>
  <si>
    <t>L C.</t>
  </si>
  <si>
    <t>DENOMINAÇÃO ANTIGA</t>
  </si>
  <si>
    <t>E.V</t>
  </si>
  <si>
    <t xml:space="preserve">REF. ANTIGA </t>
  </si>
  <si>
    <t>GRAU ANT.</t>
  </si>
  <si>
    <t>REF. ATUAL</t>
  </si>
  <si>
    <t>Gratif. Exec. Até 30/06/2011</t>
  </si>
  <si>
    <t>Gratif. Exec. A p/de 01/07/2012</t>
  </si>
  <si>
    <t>DENOMINAÇÃO ATUAL LC 1080</t>
  </si>
  <si>
    <t>ANALISTA DE DADOS II</t>
  </si>
  <si>
    <t>ANALISTA DE DADOS IV</t>
  </si>
  <si>
    <t>ANALISTA DE DADOS V</t>
  </si>
  <si>
    <t>ANALISTA DE O&amp;M IV</t>
  </si>
  <si>
    <t>ANALISTA DE O&amp;M V</t>
  </si>
  <si>
    <t>ANALISTA DE SISTEMA III</t>
  </si>
  <si>
    <t>ANALISTA DE SISTEMA IV</t>
  </si>
  <si>
    <t>ANALISTA SUPERVISOR</t>
  </si>
  <si>
    <t>AUXILIAR DE PROCESSAMENTO</t>
  </si>
  <si>
    <t>DIGITADOR I</t>
  </si>
  <si>
    <t>DIGITADOR II</t>
  </si>
  <si>
    <t>DIGITADOR III</t>
  </si>
  <si>
    <t>DIGITADOR SUPERVISOR</t>
  </si>
  <si>
    <t>DOCUMENTARISTA</t>
  </si>
  <si>
    <t>PROGRAMADOR DE SISTEMA I</t>
  </si>
  <si>
    <t>PROGRAMADOR DE SISTEMA II</t>
  </si>
  <si>
    <t>PROGRAMADOR DE SISTEMA III</t>
  </si>
  <si>
    <t>PROGRAMADOR DE SISTEMA V</t>
  </si>
  <si>
    <t>PROGRAMADOR DE SISTEMA VI</t>
  </si>
  <si>
    <t>PESQUISADOR CIENTIFICO VI</t>
  </si>
  <si>
    <t>PQC</t>
  </si>
  <si>
    <t xml:space="preserve">PESQUISADOR CIENTIFICO VI </t>
  </si>
  <si>
    <t>PESQUISADOR CIENTIFICO V</t>
  </si>
  <si>
    <t>PESQUISADOR CIENTIFICO IV</t>
  </si>
  <si>
    <t xml:space="preserve">PESQUISADOR CIENTIFICO IV </t>
  </si>
  <si>
    <t>PESQUISADOR CIENTIFICO III</t>
  </si>
  <si>
    <t>PESQUISADOR CIENTIFICO II</t>
  </si>
  <si>
    <t>PESQUISADOR CIENTIFICO I</t>
  </si>
  <si>
    <t xml:space="preserve">PESQUISADOR CIENTIFICO I </t>
  </si>
  <si>
    <t>SECRETÁRIO ADJUNTO</t>
  </si>
  <si>
    <t>ASSISTENTE TECNICO DE COORDENADOR DE SAÚDE</t>
  </si>
  <si>
    <t>ASSISTENTE TEC. DE PLANEJ. AÇÕES DE SAÚDE I</t>
  </si>
  <si>
    <t>ASSISTENTE TEC. DE PLANEJ. AÇÕES DE SAÚDE II</t>
  </si>
  <si>
    <t>ASSISTENTE TEC. DE PLANEJ. AÇÕES DE SAÚDE III</t>
  </si>
  <si>
    <t>ASSISTENTE TÉC. DE VIG. EPIDEMIOLÓGICA I</t>
  </si>
  <si>
    <t>ASSISTENTE TEC. DE VIG. EPIDEMIOLÓGICA II</t>
  </si>
  <si>
    <t>ASSISTENTE TEC. DE VIG. EPIDEMIOLÓGICA III</t>
  </si>
  <si>
    <t>ASSISTENTE TEC. DE VIG. SANITÁRIA I</t>
  </si>
  <si>
    <t>ASSISTENTE TEC. DE VIG. SANITÁRIA III</t>
  </si>
  <si>
    <t>DIRETOR DE ESCOLA DE AUXILIAR DE ENFERMAGEM</t>
  </si>
  <si>
    <t>DIRETOR TÉCNICO DE SAÚDE II</t>
  </si>
  <si>
    <t>DIRETOR TÉCINCO DE DEPARTAMENTO DE SAÚDE</t>
  </si>
  <si>
    <t>DIRETOR TÉCNICO DE SAÚDE III</t>
  </si>
  <si>
    <t>DIRETOR TÉCNICO DE DIVISÃO DE SAÚDE</t>
  </si>
  <si>
    <t>DIRETOR TÉCNICO DE SERVIÇO DE SAÚDE</t>
  </si>
  <si>
    <t>DIRETOR TÉCNICO DE SAÚDE I</t>
  </si>
  <si>
    <t>EDUCADOR INSPETOR DE SAÚDE PUBLICA</t>
  </si>
  <si>
    <t>SUPERVISOR DE SAÚDE</t>
  </si>
  <si>
    <t>ENFERMEIRO INSPETOR SAÚDE PUBLICA</t>
  </si>
  <si>
    <t>ENGENHEIRO SANITARISTA ASSISTENTE</t>
  </si>
  <si>
    <t>MÉDICO INSPETOR</t>
  </si>
  <si>
    <t>NUTRICIONISTA INSPETOR</t>
  </si>
  <si>
    <t>SUPERVISOR DE EQUIPE TÉCNICA DE SAÚDE</t>
  </si>
  <si>
    <t>AGENTE REGIONAL DE SAÚDE PUBLICA</t>
  </si>
  <si>
    <t>AGENTE TÉCNICO DE ASSISTÊNCIA À SAUDE</t>
  </si>
  <si>
    <t>ASSISTENTE SOCIAL</t>
  </si>
  <si>
    <t>ASSISTENTE SOCIAL CHEFE</t>
  </si>
  <si>
    <t>ASSISTENTE SOCIAL ENCARREGADO</t>
  </si>
  <si>
    <t>CHEFE DE SAÚDE II</t>
  </si>
  <si>
    <t>EDUCADOR REGIONAL DE SAÚDE PUBLICA</t>
  </si>
  <si>
    <t>EDUCADOR DE SAÚDE PÚBLICA CHEFE</t>
  </si>
  <si>
    <t>EDUCADOR SAÚDE PÚBLICA ENCARREGADO</t>
  </si>
  <si>
    <t>ENCARREGADO SETOR TÉCNICO DE SAÚDE</t>
  </si>
  <si>
    <t>ENCARREGADO DE SAÚDE II</t>
  </si>
  <si>
    <t xml:space="preserve">ENFERMEIRO </t>
  </si>
  <si>
    <t>ENFERMEIRO REGIONAL DE SAÚDE PÚBLICA</t>
  </si>
  <si>
    <t>MÉDICO</t>
  </si>
  <si>
    <t>MÉDICO SANITARISTA</t>
  </si>
  <si>
    <t>MÉDICO VETERINÁRIO</t>
  </si>
  <si>
    <t>MÉDICO VETERINÁRIO CHEFE</t>
  </si>
  <si>
    <t xml:space="preserve">MÉDICO VETERINÁRIO </t>
  </si>
  <si>
    <t>MÉDICO VETERINÁRIO ENCARREGADO</t>
  </si>
  <si>
    <t>AUXILIAR TECNICO DE SAÚDE</t>
  </si>
  <si>
    <t>CHEFE DE SAÚDE I</t>
  </si>
  <si>
    <t>CITOTECNICO</t>
  </si>
  <si>
    <t>AGENTE TÉCNICO DE SAUDE</t>
  </si>
  <si>
    <t>ENCARREGADO DE SAÚDE I</t>
  </si>
  <si>
    <t>OFICIAL DE SAÚDE</t>
  </si>
  <si>
    <t>OPERADOR DE EQUIPAMENTO HOSPITALAR</t>
  </si>
  <si>
    <t>TECNICO DE RADIOLOGIA</t>
  </si>
  <si>
    <t>TECNICO DE HIGIENE DENTAL</t>
  </si>
  <si>
    <t>TÉCNICO DE APARELHOS DE PRECISÃO</t>
  </si>
  <si>
    <t>TÉCNICO DE AP.  E. MEDICO-HOSPITALARES</t>
  </si>
  <si>
    <t>TÉCNICO DE LABORATÓRIO</t>
  </si>
  <si>
    <t>TÉCNICO DE SAÚDE COLETIVA</t>
  </si>
  <si>
    <t>AGENTE DE TÉCNICO SAÚDE</t>
  </si>
  <si>
    <t>AGENTE TÉCNICO DE SAÚDE</t>
  </si>
  <si>
    <t>TÉCNICO QUÍMICO</t>
  </si>
  <si>
    <t>AUXILIAR DE SAÚDE</t>
  </si>
  <si>
    <t>ATENDENTE DE CONSULT. DENTÁRIO</t>
  </si>
  <si>
    <t>ASSISTENTE TECNICO DE VIGILÂNCIA SANITÁRIA II</t>
  </si>
  <si>
    <t>ASSISTENTE TECNICO DE AÇÕES EM VIGILÂNCIA II</t>
  </si>
  <si>
    <t>TÉCNICO DE ORTÓPTICA</t>
  </si>
  <si>
    <t>TÉCNICO DE REABILITAÇÃO FÍSICA</t>
  </si>
  <si>
    <t>TERAPEUTA OCUPACIONAL ENCARREGADO</t>
  </si>
  <si>
    <t>CONTADOR</t>
  </si>
  <si>
    <t>JULGADOR TRIBUTÁRIO</t>
  </si>
  <si>
    <t>CEF</t>
  </si>
  <si>
    <t>CONTROLADOR DE PAGTO DE PESSOAL I</t>
  </si>
  <si>
    <t>CONTROLADOR DE PAGTO DE PESSOAL II</t>
  </si>
  <si>
    <t>CONTROLADOR DE PAGTO DE PESSOAL III</t>
  </si>
  <si>
    <t>CONTROLADOR DE PAGTO DE PESSOAL IV</t>
  </si>
  <si>
    <t>CONTROLADOR DE PAG. DE PESSOAL CHEFE</t>
  </si>
  <si>
    <t>AGENTE DE ANALISE CONTÁBIL</t>
  </si>
  <si>
    <t>CONTADOR ENCARREGADO</t>
  </si>
  <si>
    <t>ANALISTA CONTABIL</t>
  </si>
  <si>
    <t>ANALISTA P/ DESPESA DE PESSOAL</t>
  </si>
  <si>
    <t>ANALISTA TECNICO DA FAZENDA ESTADUAL</t>
  </si>
  <si>
    <t>ANALISTA CONTÁBIL INSPETOR</t>
  </si>
  <si>
    <t>AUDITOR</t>
  </si>
  <si>
    <t>ANALISTA CONTÁBIL SUPERVISOR</t>
  </si>
  <si>
    <t>CHEFE DE SEÇÃO TEC. FAZENDA ESTADUAL</t>
  </si>
  <si>
    <t>CONTADOR CHEFE</t>
  </si>
  <si>
    <t>SUPERVISOR DE EQ. TÉC. DA FAZ. ESTADUAL</t>
  </si>
  <si>
    <t>ASSISTENTE PLAN. FINANCEIRO I</t>
  </si>
  <si>
    <t>ASSISTENTE TÉC. DA FAZ. ESTADUAL I</t>
  </si>
  <si>
    <t>DIRETOR DE SERV. DA FAZ. ESTADUAL</t>
  </si>
  <si>
    <t>ASSIST. PLANEJ. FINANCEIRO II</t>
  </si>
  <si>
    <t>ASSIST. TECNICO DE FAZ. ESTADUAL II</t>
  </si>
  <si>
    <t xml:space="preserve">DIRETOR DIVISÃO DA FAZ. ESTUDUAL </t>
  </si>
  <si>
    <t>DIRETOR TÉC. SERV. FAZ. ESTADUAL</t>
  </si>
  <si>
    <t>ASSISTENTE PLAN. FINANCEIRO III</t>
  </si>
  <si>
    <t>ASSISTENTE TÉC. COORD. FAZ. ESTADUAL</t>
  </si>
  <si>
    <t>ASSISTENTE TÉC. DA FAZ. ESTADUAL III</t>
  </si>
  <si>
    <t>DIRETOR TÉC. DIVISÃO CONTÁBIL</t>
  </si>
  <si>
    <t>DIRETOR TÉC. DIVISÃO DA FAZENDA ESTADUAL</t>
  </si>
  <si>
    <t>CONTADOR GERAL DA FAZ. ESTADUAL</t>
  </si>
  <si>
    <t>DIRETOR TÉC. DEP. FAZ. ESTADUAL</t>
  </si>
  <si>
    <t>COORDENADOR DA FAZENDA ESTADUAL</t>
  </si>
  <si>
    <t>TÉC. DE APOIO A ARREC. TRIBUTÁRIO</t>
  </si>
  <si>
    <t>ANALISTA DE PLANEJ. FINANCEIRO</t>
  </si>
  <si>
    <t>PRESIDENTE DA JUNTA COMERCIAL</t>
  </si>
  <si>
    <t>SECRETÁRIO GERAL DA JUNTA COMERCIAL</t>
  </si>
  <si>
    <t>3912</t>
  </si>
  <si>
    <t>ARRAIS</t>
  </si>
  <si>
    <t>AUXILIAR DE SERVIÇOS GERAIS</t>
  </si>
  <si>
    <t>OFICIAL DE SERVIÇO E MANUTENÇÃO</t>
  </si>
  <si>
    <t>AUXILIAR DE RECEPCOES</t>
  </si>
  <si>
    <t>BILHETEIRO</t>
  </si>
  <si>
    <t>GARÇON</t>
  </si>
  <si>
    <t>MARINHEIRO</t>
  </si>
  <si>
    <t>AUXILIAR DE DESENVOLVIMENTO INFANTIL</t>
  </si>
  <si>
    <t>MOTOCICLISTA</t>
  </si>
  <si>
    <t>MOTORISTA DE LANCHA</t>
  </si>
  <si>
    <t>MOTORISTA NAVAL</t>
  </si>
  <si>
    <t>PATRAO DE LANCHA</t>
  </si>
  <si>
    <t>SONDADOR</t>
  </si>
  <si>
    <t>AGENTE DE FISCALIZAÇÃO I</t>
  </si>
  <si>
    <t>AGENTE DE FISCALIZAÇÃO II</t>
  </si>
  <si>
    <t>3899</t>
  </si>
  <si>
    <t>ANALISTA ADMINISTRATIVO</t>
  </si>
  <si>
    <t>AUXILIAR DE ADMINISTRAÇÃO PÚBLICA</t>
  </si>
  <si>
    <t>AGENTE DE ADMINISTRAÇÃO PÚBLICA</t>
  </si>
  <si>
    <t>ATUÁRIO</t>
  </si>
  <si>
    <t>3901</t>
  </si>
  <si>
    <t>ANALISTA SOCIOCULTURAL</t>
  </si>
  <si>
    <t>3900</t>
  </si>
  <si>
    <t>BOTANICO</t>
  </si>
  <si>
    <t>ANALISTA DE TECNOLOGIA</t>
  </si>
  <si>
    <t>ECONOMISTA DOMESTICO</t>
  </si>
  <si>
    <t>ESTATÍSTICO</t>
  </si>
  <si>
    <t>METEOROLOGISTA</t>
  </si>
  <si>
    <t>MUSEOLOGO</t>
  </si>
  <si>
    <t>ORIENTADOR ARTISTICO</t>
  </si>
  <si>
    <t>AGENTE DE DESENVIMENTO EDUCACIONAL</t>
  </si>
  <si>
    <t>PROFESSOR DE ACADEMIA DE POLICIA II</t>
  </si>
  <si>
    <t>PROF. DE CONSERVATORIO MUSICAL</t>
  </si>
  <si>
    <t>RELAÇÕES PUBLICAS</t>
  </si>
  <si>
    <t>TECNOLOGISTA</t>
  </si>
  <si>
    <t>ZOOTECNISTA</t>
  </si>
  <si>
    <t>RESTAURADOR</t>
  </si>
  <si>
    <t>ESPECIALISTA EM RECURSOS HUMANOS</t>
  </si>
  <si>
    <t>TÉCNICO DESPORTIVO</t>
  </si>
  <si>
    <t>3906</t>
  </si>
  <si>
    <t>ANALISTA DE PLANEJAMENTO  EDUCACIONAL</t>
  </si>
  <si>
    <t>ASSISTENTE TÉCNICO I</t>
  </si>
  <si>
    <t>ANALISTA DE PLANEJAMENTO E GESTAO</t>
  </si>
  <si>
    <t>ANALISTA PARA MODERNIZAÇÃO ADMINISTRATIVA</t>
  </si>
  <si>
    <t>ANALISTA PARA TRANSPORTES</t>
  </si>
  <si>
    <t>3909</t>
  </si>
  <si>
    <t>ASSESSOR TÉCNICO DA JUNTA COMERCIAL</t>
  </si>
  <si>
    <t>ASSISTENTE TÉCNICO IV</t>
  </si>
  <si>
    <t>4272</t>
  </si>
  <si>
    <t>ASSESSOR TÉCNICO  DE GABINETE</t>
  </si>
  <si>
    <t>3904</t>
  </si>
  <si>
    <t>ASSISTENTE I</t>
  </si>
  <si>
    <t>ASSISTENTE ADMINISTATIVO DE ENSINO</t>
  </si>
  <si>
    <t>ASSISTENTE II</t>
  </si>
  <si>
    <t>3907</t>
  </si>
  <si>
    <t>ASSISTENTE DE PLANEJ. AGROPECUÁRIO I</t>
  </si>
  <si>
    <t>ASSISTENTE TÉCNICO II</t>
  </si>
  <si>
    <t>3908</t>
  </si>
  <si>
    <t>ASSISTENTE DE PLANEJ. AGROPECUÁRIO II</t>
  </si>
  <si>
    <t>ASSISTENTE TÉCNICO III</t>
  </si>
  <si>
    <t>ASSISTENTE DE PLANEJ. AGROPECUÁRIO III</t>
  </si>
  <si>
    <t>ASSISTENTE DE PLANEJ. CONTROLE I</t>
  </si>
  <si>
    <t>ASSISTENTE DE PLANEJ. CONTROLE II</t>
  </si>
  <si>
    <t>ASSISTENTE DE PLANEJ. CONTROLE III</t>
  </si>
  <si>
    <t>ASSISTENTE DE PLANEJ. E ORÇAM. FINANCEIRO I</t>
  </si>
  <si>
    <t>ASSISTENTE DE PLANEJ. E GESTAO I</t>
  </si>
  <si>
    <t>ASSISTENTE DE PLANEJ. E GESTAO II</t>
  </si>
  <si>
    <t>ASSISTENTE DE PLANEJ. E GESTAO III</t>
  </si>
  <si>
    <t>ASSISTENTE TECNICO DE COORDENADOR</t>
  </si>
  <si>
    <t>ASSISTENTE TÉNICO DE DIREÇÃO I</t>
  </si>
  <si>
    <t>ASSISTENTE TÉCNICO DE DIREÇÃO II</t>
  </si>
  <si>
    <t>ASSISTENTE TÉCNICO DE DIREÇÃO III</t>
  </si>
  <si>
    <t>ASSISTENTE TÉCNICO DE ENSINO</t>
  </si>
  <si>
    <t>ASSISTENTE TÉCNICO DE GABINETE I</t>
  </si>
  <si>
    <t>ASSISTENTE TÉCNICO DE GABINETE II</t>
  </si>
  <si>
    <t>ASSISTENTE TÉCNICO DE GABINETE III</t>
  </si>
  <si>
    <t>3902</t>
  </si>
  <si>
    <t>ASSISTENTE DE GABINETE I</t>
  </si>
  <si>
    <t>AUXILIAR DE SECRETARIO PARTICULAR</t>
  </si>
  <si>
    <t>CHEFE DE CERIMONIAL</t>
  </si>
  <si>
    <t>CHEFE DE ESCRITÓRIO DO GOVERNO</t>
  </si>
  <si>
    <t>3914</t>
  </si>
  <si>
    <t>CHEFE DE POSTO DE ATENDIMENTO</t>
  </si>
  <si>
    <t>CHEFE II</t>
  </si>
  <si>
    <t>CONTROLADOR PROG. ORÇAMENTÁRIO</t>
  </si>
  <si>
    <t>COORDENADOR DE POLICIA</t>
  </si>
  <si>
    <t>3918</t>
  </si>
  <si>
    <t>DELEGADO REGIONAL DE CULTURA</t>
  </si>
  <si>
    <t>DIRETOR TÉCNICO I</t>
  </si>
  <si>
    <t>DELEGADO REGIONAL DE ESPORTES</t>
  </si>
  <si>
    <t>DELEGADO REGIONAL DE TURISMO</t>
  </si>
  <si>
    <t>DELEGADO REGIONAL DO INTERIOR</t>
  </si>
  <si>
    <t>3915</t>
  </si>
  <si>
    <t>DIRETOR DE CENTRO SOCIAL URBANO</t>
  </si>
  <si>
    <t>DIRETOR I</t>
  </si>
  <si>
    <t>3917</t>
  </si>
  <si>
    <t>DIRETOR III</t>
  </si>
  <si>
    <t>3916</t>
  </si>
  <si>
    <t>DIRETOR II</t>
  </si>
  <si>
    <t>3920</t>
  </si>
  <si>
    <t>DIRETOR TÉCNICO DE DEPARTAMENTO</t>
  </si>
  <si>
    <t>DIRETOR TÉCNICO III</t>
  </si>
  <si>
    <t>3019</t>
  </si>
  <si>
    <t>DIRETOR TÉCNICO DE DIVISÃO</t>
  </si>
  <si>
    <t>DIRETOR TÉCNICO II</t>
  </si>
  <si>
    <t>DIRETOR TÉCNICO DE SERVIÇO</t>
  </si>
  <si>
    <t>3922</t>
  </si>
  <si>
    <t>ENCARREGADO POSTO ATENDIMENTO</t>
  </si>
  <si>
    <t>ENCARREGADO II</t>
  </si>
  <si>
    <t>3903</t>
  </si>
  <si>
    <t>ASSISTENTE DE GABINETE II</t>
  </si>
  <si>
    <t>3927</t>
  </si>
  <si>
    <t>SUPERVISOR TÉCNICO I</t>
  </si>
  <si>
    <t>3928</t>
  </si>
  <si>
    <t>SUPERVISOR DE EQ. ASSIST. TÉCNICA I</t>
  </si>
  <si>
    <t>SUPERVISOR TÉCNICO II</t>
  </si>
  <si>
    <t>3929</t>
  </si>
  <si>
    <t>SUPERVISOR DE EQ. ASSIST. TÉCNICA II</t>
  </si>
  <si>
    <t>SUPERVISOR TÉCNICO III</t>
  </si>
  <si>
    <t>SUPERVISOR DE EQ. AÇÃO SOCIAL</t>
  </si>
  <si>
    <t>ASSISTENTE TÉCNICO DE DIREÇÃO IV</t>
  </si>
  <si>
    <t>ASSISTENTE TÉCNICO VI</t>
  </si>
  <si>
    <t>CHEFE DE GABINETE DE AUTARQUIA</t>
  </si>
  <si>
    <t>CHEFE DE INSP. DE ESPORTES E RECREAÇÃO</t>
  </si>
  <si>
    <t>ENCARREGADO DE SETOR TECNICO</t>
  </si>
  <si>
    <t>3913</t>
  </si>
  <si>
    <t>CHEFE I</t>
  </si>
  <si>
    <t>3921</t>
  </si>
  <si>
    <t>ENCARREGADO I</t>
  </si>
  <si>
    <t>CHEFE DE TURMA</t>
  </si>
  <si>
    <t>3923</t>
  </si>
  <si>
    <t xml:space="preserve">EXECUTIVO PUBLICO </t>
  </si>
  <si>
    <t>ASSESSOR TÉCNICO DA ADM. SUPERIOR</t>
  </si>
  <si>
    <t>3910</t>
  </si>
  <si>
    <t>ASSISTENTE TÉCNICO DA ADM. PÚBLICA</t>
  </si>
  <si>
    <t>ASSISTENTE TÉCNICO V</t>
  </si>
  <si>
    <t>ASSISTENTE TÉCNICO DA ADM. SUPERIOR</t>
  </si>
  <si>
    <t>4349</t>
  </si>
  <si>
    <t>AGENTE ADMINISTRATIVO DE ENSINO</t>
  </si>
  <si>
    <t>3924</t>
  </si>
  <si>
    <t>OFICIAL OPERACIONAL</t>
  </si>
  <si>
    <t>OFICIAL DE SERVIÇO EM CINE E FOTO</t>
  </si>
  <si>
    <t>FISCAL DE JUNTA COMERCIAL</t>
  </si>
  <si>
    <t>3925</t>
  </si>
  <si>
    <t>INSPETOR DE ENSINO ARTISTICO</t>
  </si>
  <si>
    <t>OFICIAL SOCIOCULTURAL</t>
  </si>
  <si>
    <t>INSPETOR DO TRABALHO</t>
  </si>
  <si>
    <t>MESTRE DE OFICIO</t>
  </si>
  <si>
    <t>MONITOR DE MUSEUS</t>
  </si>
  <si>
    <t>OPERADOR DE MAQUINAS RODOVIÁRIAS</t>
  </si>
  <si>
    <t>PROFESSOR DE ACADEMIA DE POLICIA I</t>
  </si>
  <si>
    <t>RECEPCIONISTA BILINGUE</t>
  </si>
  <si>
    <t>SALVA - VIDAS</t>
  </si>
  <si>
    <t>TÉCNICO AGRICOLA</t>
  </si>
  <si>
    <t>TECNICO AGROPECUÁRIO</t>
  </si>
  <si>
    <t>TECNICO DE CONTABILIDADE</t>
  </si>
  <si>
    <t>TECNICO DE ELETRÓNICA</t>
  </si>
  <si>
    <t>TÉCNICO DE AGRIMENSURA</t>
  </si>
  <si>
    <t>TOPÓGRAFO</t>
  </si>
  <si>
    <t>INSPETOR</t>
  </si>
  <si>
    <t>OFICIAL DE INSPEÇÃO E FISCAL DE OBRAS</t>
  </si>
  <si>
    <t>LANÇADOR</t>
  </si>
  <si>
    <t>NIVELADOR</t>
  </si>
  <si>
    <t>TÉCNICO DE APOIO DE RECURSOS HUMANOS</t>
  </si>
  <si>
    <t>AGENTE DE ÁREAS DE ADMINISTRAÇÃO GERAL</t>
  </si>
  <si>
    <t>ASSISTENTE ESPECIAL DO GOVERNADOR</t>
  </si>
  <si>
    <t>TECNICO DE ENFERMAGEM</t>
  </si>
  <si>
    <t>AUXILIAR DE ENFERMAGEM DO TRABALHO</t>
  </si>
  <si>
    <t xml:space="preserve">AUXILIAR DE ENFERMAGEM </t>
  </si>
  <si>
    <t>ENFERMEIRO ENCARREGADO DE TURNO</t>
  </si>
  <si>
    <t>SUPERVISOR DE DIVISÃO HOSPITALAR</t>
  </si>
  <si>
    <t>SUPERVISOR DE SERVIÇO HOSPITALAR</t>
  </si>
  <si>
    <t>SUPERVISOR DE SETOR HOSPITALAR</t>
  </si>
  <si>
    <t>BIOLOGISTA ENCARREGADO DE TURNO</t>
  </si>
  <si>
    <t>ASSIST.SOCIAL ENCARREGADO DE TURNO</t>
  </si>
  <si>
    <t>NUTRICIONISTA ENCARREGADO DE TURNO</t>
  </si>
  <si>
    <t>BIOLOGO</t>
  </si>
  <si>
    <t>BIOLOGO CHEFE</t>
  </si>
  <si>
    <t>MATEMATICO</t>
  </si>
  <si>
    <t>ASSIST.DE PLANEJ. E ORÇAM. FINANCEIRO I</t>
  </si>
  <si>
    <t>ASSIST.DE PLANEJ. E ORÇAM. FINANCEIRO II</t>
  </si>
  <si>
    <t>DIRETOR REGIONAL DE ENSINO</t>
  </si>
  <si>
    <t>ASSISTENTE AGROPECUÁRIO I</t>
  </si>
  <si>
    <t>ASSISTENTE AGROPECUÁRIO II</t>
  </si>
  <si>
    <t>ASSISTENTE AGROPECUÁRIO III</t>
  </si>
  <si>
    <t>ASSISTENTE AGROPECUÁRIO IV</t>
  </si>
  <si>
    <t>ASSISTENTE AGROPECUÁRIO V</t>
  </si>
  <si>
    <t>ASSISTENTE AGROPECUÁRIO VI</t>
  </si>
  <si>
    <t>AUXILIAR DE A. P. CIENT. E TECNOLÓGICA I</t>
  </si>
  <si>
    <t>APCT</t>
  </si>
  <si>
    <t>AUXILIAR DE A. P. CIENT. E TECNOLÓGICA II</t>
  </si>
  <si>
    <t>AUXILIAR DE A. P. CIENT. E TECNOLÓGICA III</t>
  </si>
  <si>
    <t>AUXILIAR DE A. P. CIENT. E TECNOLÓGICA IV</t>
  </si>
  <si>
    <t>ASSIST. TÉC. DE P. CIENT. E TECNOLÓGICA I</t>
  </si>
  <si>
    <t>ASSIST. TÉC. DE P. CIENT. E TECNOLÓGICA II</t>
  </si>
  <si>
    <t>ASSIST. TÉC. DE P. CIENT. E TECNOLÓGICA III</t>
  </si>
  <si>
    <t>ASSIST. TÉC. DE P. CIENT. E TECNOLÓGICA IV</t>
  </si>
  <si>
    <t>ASSIST. TÉC. DE P. CIENT. E TECNOLÓGICA V</t>
  </si>
  <si>
    <t>ASSIST. TÉC. DE P. CIENT. E TECNOLÓGICA VI</t>
  </si>
  <si>
    <t>OFICIAL DE A. P. CIENT. E TECNOLÓGICA I</t>
  </si>
  <si>
    <t>OFICIAL DE A. P. CIENT. E TECNOLÓGICA II</t>
  </si>
  <si>
    <t>OFICIAL DE A. P. CIENT. E TECNOLÓGICA III</t>
  </si>
  <si>
    <t>OFICIAL DE A. P. CIENT. E TECNOL IV</t>
  </si>
  <si>
    <t>OFICIAL DE A. P. CIENT. E TECNOLÓGICA IV</t>
  </si>
  <si>
    <t>AGENTE DE A. P. CIENT. E TECNOLÓGICA I</t>
  </si>
  <si>
    <t>AGENTE DE A. P. CIENT. E TECNOLÓGICA II</t>
  </si>
  <si>
    <t>AGENTE DE A. P. CIENT. E TECNOLÓGICA III</t>
  </si>
  <si>
    <t>AGENTE DE A. P. CIENT. E TECNOLÓGICA IV</t>
  </si>
  <si>
    <t>TÉCNICO DE A. P. CIENT. E TECNOLÓGICA I</t>
  </si>
  <si>
    <t>TÉCNICO DE A. P. CIENT. E TECNOLÓGICA II</t>
  </si>
  <si>
    <t>TÉCNICO DE A. P. CIENT. E TECNOLÓGICA III</t>
  </si>
  <si>
    <t>TÉCNICO DE A. P. CIENT. E TECNOLÓGICA VI</t>
  </si>
  <si>
    <t>TÉCNICO DE A. P. CIENT. E TECNOLÓGICA IV</t>
  </si>
  <si>
    <t>AUXILIAR DE APOIO AGRO-PECUÁRIO</t>
  </si>
  <si>
    <t>AUXILIAR DE APOIO AGRO-PECUÁRIO I</t>
  </si>
  <si>
    <t>AUXILIAR DE APOIO AGRO-PECUÁRIO II</t>
  </si>
  <si>
    <t>AUXILIAR DE APOIO AGRO-PECUÁRIO III</t>
  </si>
  <si>
    <t>AUXILIAR DE APOIO AGRO-PECUÁRIO IV</t>
  </si>
  <si>
    <t>OFICIAL DE APOIO AGRO-PECUÁRO</t>
  </si>
  <si>
    <t>OFICIAL DE APOIO AGRO-PECUÁRO I</t>
  </si>
  <si>
    <t>OFICIAL DE APOIO AGRO-PECUÁRO II</t>
  </si>
  <si>
    <t>OFICIAL DE APOIO AGRO-PECUÁRO III</t>
  </si>
  <si>
    <t>OFICIAL DE APOIO AGRO-PECUÁRO IV</t>
  </si>
  <si>
    <t>AGENTE DE APOIO AGRO-PECUÁRIO</t>
  </si>
  <si>
    <t>AGENTE DE APOIO AGRO-PECUÁRIO I</t>
  </si>
  <si>
    <t>AGENTE DE APOIO AGRO-PECUÁRIO II</t>
  </si>
  <si>
    <t>AGENTE DE APOIO AGRO-PECUÁRIO III</t>
  </si>
  <si>
    <t>AGENTE DE APOIO AGRO-PECUÁRIO IV</t>
  </si>
  <si>
    <t>TÉCNICO DE APOIO AGRO-PECUÁRIO</t>
  </si>
  <si>
    <t>TÉCNICO DE APOIO AGRO-PECUÁRIO I</t>
  </si>
  <si>
    <t>TÉCNICO DE APOIO AGRO-PECUÁRIO II</t>
  </si>
  <si>
    <t>TÉCNICO DE APOIO AGRO-PECUÁRIO III</t>
  </si>
  <si>
    <t>TÉCNICO DE APOIO AGRO-PECUÁRIO IV</t>
  </si>
  <si>
    <r>
      <rPr>
        <b/>
        <sz val="12"/>
        <rFont val="Arial"/>
        <family val="2"/>
      </rPr>
      <t>CARGO</t>
    </r>
    <r>
      <rPr>
        <sz val="10"/>
        <rFont val="Arial"/>
        <family val="0"/>
      </rPr>
      <t xml:space="preserve"> DENOMINAÇÃO</t>
    </r>
  </si>
  <si>
    <r>
      <t xml:space="preserve">SELECIONA A DENOMINAÇÃO DA </t>
    </r>
    <r>
      <rPr>
        <b/>
        <sz val="12"/>
        <rFont val="Arial"/>
        <family val="2"/>
      </rPr>
      <t>U.0.</t>
    </r>
    <r>
      <rPr>
        <sz val="12"/>
        <rFont val="Arial"/>
        <family val="2"/>
      </rPr>
      <t xml:space="preserve"> </t>
    </r>
  </si>
  <si>
    <t>DIGITE O R.G./DC</t>
  </si>
  <si>
    <t>DIGITE O R.S./PV</t>
  </si>
  <si>
    <t>DIGITE O NOME DO SERVIDOR</t>
  </si>
  <si>
    <t>QUANTIDADE DE QUINQUENIO ANTERIO</t>
  </si>
  <si>
    <t>CÓDIGO</t>
  </si>
  <si>
    <r>
      <t xml:space="preserve">      O DIRETOR..................</t>
    </r>
    <r>
      <rPr>
        <sz val="10"/>
        <rFont val="Arial"/>
        <family val="2"/>
      </rPr>
      <t xml:space="preserve">, no uso da competência que lhe é conferida pelo inciso V, alínea "b", do artigo 37, do Decreto 52.833 de 24/03/2008, </t>
    </r>
    <r>
      <rPr>
        <b/>
        <sz val="10"/>
        <rFont val="Arial"/>
        <family val="2"/>
      </rPr>
      <t>CONCEDE</t>
    </r>
    <r>
      <rPr>
        <sz val="10"/>
        <rFont val="Arial"/>
        <family val="2"/>
      </rPr>
      <t xml:space="preserve"> com fundamento no artigo 129, da Constituição Estadual/89, ao servidor identificado por ter completado (?)anos de efetivo exercício, o (?º) QUINQÜÊNIO DE ADICIONAL POR TEMPO DE SERVIÇO, a partir da data abaixo.</t>
    </r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</si>
</sst>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/m"/>
    <numFmt numFmtId="179" formatCode="mm/yy"/>
    <numFmt numFmtId="180" formatCode="mm/yyyy"/>
    <numFmt numFmtId="181" formatCode="yyyy"/>
    <numFmt numFmtId="182" formatCode="[$-416]dddd\,\ d&quot; de &quot;mmmm&quot; de &quot;yyyy"/>
    <numFmt numFmtId="183" formatCode="mmm/yyyy"/>
  </numFmts>
  <fonts count="64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 Black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b/>
      <sz val="14"/>
      <color indexed="8"/>
      <name val="Arial Black"/>
      <family val="2"/>
    </font>
    <font>
      <b/>
      <sz val="10"/>
      <color indexed="10"/>
      <name val="Arial Black"/>
      <family val="2"/>
    </font>
    <font>
      <sz val="9"/>
      <name val="Arial Black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33" borderId="12" xfId="0" applyFill="1" applyBorder="1" applyAlignment="1" applyProtection="1">
      <alignment horizontal="left"/>
      <protection hidden="1"/>
    </xf>
    <xf numFmtId="14" fontId="3" fillId="0" borderId="0" xfId="0" applyNumberFormat="1" applyFont="1" applyBorder="1" applyAlignment="1" applyProtection="1">
      <alignment horizontal="left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4" fillId="34" borderId="17" xfId="0" applyFont="1" applyFill="1" applyBorder="1" applyAlignment="1" applyProtection="1">
      <alignment horizontal="left"/>
      <protection hidden="1"/>
    </xf>
    <xf numFmtId="0" fontId="4" fillId="34" borderId="18" xfId="0" applyFont="1" applyFill="1" applyBorder="1" applyAlignment="1" applyProtection="1">
      <alignment horizontal="left"/>
      <protection hidden="1"/>
    </xf>
    <xf numFmtId="0" fontId="4" fillId="34" borderId="19" xfId="0" applyFont="1" applyFill="1" applyBorder="1" applyAlignment="1" applyProtection="1">
      <alignment horizontal="left"/>
      <protection hidden="1"/>
    </xf>
    <xf numFmtId="14" fontId="0" fillId="35" borderId="20" xfId="0" applyNumberFormat="1" applyFill="1" applyBorder="1" applyAlignment="1" applyProtection="1">
      <alignment horizontal="center"/>
      <protection locked="0"/>
    </xf>
    <xf numFmtId="0" fontId="4" fillId="34" borderId="21" xfId="0" applyFont="1" applyFill="1" applyBorder="1" applyAlignment="1" applyProtection="1">
      <alignment horizontal="left"/>
      <protection hidden="1"/>
    </xf>
    <xf numFmtId="0" fontId="4" fillId="34" borderId="22" xfId="0" applyFont="1" applyFill="1" applyBorder="1" applyAlignment="1" applyProtection="1">
      <alignment horizontal="left"/>
      <protection hidden="1"/>
    </xf>
    <xf numFmtId="0" fontId="9" fillId="36" borderId="10" xfId="0" applyFont="1" applyFill="1" applyBorder="1" applyAlignment="1" applyProtection="1">
      <alignment horizontal="left"/>
      <protection hidden="1"/>
    </xf>
    <xf numFmtId="0" fontId="0" fillId="33" borderId="19" xfId="0" applyFill="1" applyBorder="1" applyAlignment="1" applyProtection="1">
      <alignment horizontal="left"/>
      <protection hidden="1"/>
    </xf>
    <xf numFmtId="0" fontId="0" fillId="35" borderId="20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left"/>
      <protection hidden="1"/>
    </xf>
    <xf numFmtId="0" fontId="0" fillId="33" borderId="23" xfId="0" applyFill="1" applyBorder="1" applyAlignment="1" applyProtection="1">
      <alignment horizontal="left"/>
      <protection hidden="1"/>
    </xf>
    <xf numFmtId="0" fontId="0" fillId="36" borderId="21" xfId="0" applyFill="1" applyBorder="1" applyAlignment="1" applyProtection="1">
      <alignment horizontal="left"/>
      <protection hidden="1"/>
    </xf>
    <xf numFmtId="0" fontId="12" fillId="35" borderId="24" xfId="0" applyFont="1" applyFill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 vertical="center"/>
      <protection hidden="1"/>
    </xf>
    <xf numFmtId="0" fontId="16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26" xfId="0" applyFont="1" applyBorder="1" applyAlignment="1" applyProtection="1">
      <alignment vertical="center"/>
      <protection hidden="1"/>
    </xf>
    <xf numFmtId="0" fontId="1" fillId="0" borderId="27" xfId="0" applyFont="1" applyBorder="1" applyAlignment="1" applyProtection="1">
      <alignment vertical="center"/>
      <protection hidden="1"/>
    </xf>
    <xf numFmtId="0" fontId="1" fillId="0" borderId="28" xfId="0" applyFont="1" applyBorder="1" applyAlignment="1" applyProtection="1">
      <alignment vertical="center"/>
      <protection hidden="1"/>
    </xf>
    <xf numFmtId="0" fontId="1" fillId="0" borderId="29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11" fillId="0" borderId="29" xfId="0" applyFont="1" applyBorder="1" applyAlignment="1" applyProtection="1">
      <alignment/>
      <protection hidden="1"/>
    </xf>
    <xf numFmtId="0" fontId="0" fillId="0" borderId="33" xfId="0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 hidden="1"/>
    </xf>
    <xf numFmtId="0" fontId="1" fillId="0" borderId="30" xfId="0" applyFont="1" applyBorder="1" applyAlignment="1" applyProtection="1">
      <alignment/>
      <protection hidden="1"/>
    </xf>
    <xf numFmtId="0" fontId="4" fillId="34" borderId="32" xfId="0" applyFont="1" applyFill="1" applyBorder="1" applyAlignment="1" applyProtection="1">
      <alignment horizontal="left"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17" fillId="36" borderId="38" xfId="0" applyFont="1" applyFill="1" applyBorder="1" applyAlignment="1" applyProtection="1">
      <alignment horizontal="justify" vertical="center"/>
      <protection hidden="1"/>
    </xf>
    <xf numFmtId="0" fontId="4" fillId="36" borderId="39" xfId="0" applyFont="1" applyFill="1" applyBorder="1" applyAlignment="1" applyProtection="1">
      <alignment horizontal="center"/>
      <protection locked="0"/>
    </xf>
    <xf numFmtId="0" fontId="0" fillId="36" borderId="21" xfId="0" applyFont="1" applyFill="1" applyBorder="1" applyAlignment="1" applyProtection="1">
      <alignment horizontal="left"/>
      <protection hidden="1"/>
    </xf>
    <xf numFmtId="14" fontId="4" fillId="35" borderId="20" xfId="0" applyNumberFormat="1" applyFont="1" applyFill="1" applyBorder="1" applyAlignment="1" applyProtection="1">
      <alignment horizontal="center"/>
      <protection locked="0"/>
    </xf>
    <xf numFmtId="14" fontId="60" fillId="0" borderId="0" xfId="0" applyNumberFormat="1" applyFont="1" applyAlignment="1">
      <alignment/>
    </xf>
    <xf numFmtId="14" fontId="0" fillId="35" borderId="20" xfId="0" applyNumberFormat="1" applyFont="1" applyFill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 vertical="center"/>
      <protection hidden="1"/>
    </xf>
    <xf numFmtId="0" fontId="0" fillId="35" borderId="12" xfId="0" applyFont="1" applyFill="1" applyBorder="1" applyAlignment="1" applyProtection="1">
      <alignment horizontal="center"/>
      <protection locked="0"/>
    </xf>
    <xf numFmtId="0" fontId="0" fillId="35" borderId="23" xfId="0" applyFont="1" applyFill="1" applyBorder="1" applyAlignment="1" applyProtection="1">
      <alignment horizontal="center"/>
      <protection locked="0"/>
    </xf>
    <xf numFmtId="3" fontId="0" fillId="35" borderId="24" xfId="0" applyNumberFormat="1" applyFont="1" applyFill="1" applyBorder="1" applyAlignment="1" applyProtection="1">
      <alignment horizontal="center"/>
      <protection locked="0"/>
    </xf>
    <xf numFmtId="0" fontId="0" fillId="35" borderId="24" xfId="0" applyFont="1" applyFill="1" applyBorder="1" applyAlignment="1" applyProtection="1">
      <alignment horizontal="center"/>
      <protection locked="0"/>
    </xf>
    <xf numFmtId="0" fontId="0" fillId="35" borderId="39" xfId="0" applyFont="1" applyFill="1" applyBorder="1" applyAlignment="1" applyProtection="1">
      <alignment horizontal="center"/>
      <protection locked="0"/>
    </xf>
    <xf numFmtId="14" fontId="1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2" xfId="49" applyNumberFormat="1" applyFont="1" applyFill="1" applyBorder="1" applyAlignment="1" applyProtection="1">
      <alignment horizontal="center"/>
      <protection hidden="1"/>
    </xf>
    <xf numFmtId="0" fontId="19" fillId="0" borderId="12" xfId="49" applyNumberFormat="1" applyFont="1" applyFill="1" applyBorder="1" applyAlignment="1" applyProtection="1">
      <alignment horizontal="center" wrapText="1"/>
      <protection hidden="1"/>
    </xf>
    <xf numFmtId="0" fontId="20" fillId="0" borderId="12" xfId="49" applyNumberFormat="1" applyFont="1" applyFill="1" applyBorder="1" applyAlignment="1" applyProtection="1">
      <alignment horizontal="center" wrapText="1"/>
      <protection hidden="1"/>
    </xf>
    <xf numFmtId="0" fontId="19" fillId="0" borderId="12" xfId="49" applyNumberFormat="1" applyFont="1" applyFill="1" applyBorder="1" applyAlignment="1" applyProtection="1">
      <alignment vertical="center" wrapText="1"/>
      <protection hidden="1"/>
    </xf>
    <xf numFmtId="0" fontId="20" fillId="0" borderId="12" xfId="49" applyNumberFormat="1" applyFont="1" applyFill="1" applyBorder="1" applyAlignment="1" applyProtection="1">
      <alignment horizontal="center" vertical="center"/>
      <protection hidden="1"/>
    </xf>
    <xf numFmtId="49" fontId="20" fillId="0" borderId="12" xfId="49" applyNumberFormat="1" applyFont="1" applyFill="1" applyBorder="1" applyAlignment="1" applyProtection="1">
      <alignment horizontal="center" vertical="center" wrapText="1"/>
      <protection hidden="1"/>
    </xf>
    <xf numFmtId="0" fontId="20" fillId="0" borderId="12" xfId="49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49" applyFont="1" applyFill="1" applyBorder="1" applyProtection="1">
      <alignment/>
      <protection hidden="1"/>
    </xf>
    <xf numFmtId="0" fontId="4" fillId="0" borderId="23" xfId="49" applyFont="1" applyFill="1" applyBorder="1" applyAlignment="1" applyProtection="1">
      <alignment horizontal="right"/>
      <protection hidden="1"/>
    </xf>
    <xf numFmtId="0" fontId="4" fillId="0" borderId="23" xfId="49" applyNumberFormat="1" applyFont="1" applyFill="1" applyBorder="1" applyAlignment="1" applyProtection="1">
      <alignment horizontal="left"/>
      <protection hidden="1"/>
    </xf>
    <xf numFmtId="0" fontId="4" fillId="0" borderId="23" xfId="49" applyNumberFormat="1" applyFont="1" applyFill="1" applyBorder="1" applyAlignment="1">
      <alignment horizontal="center"/>
      <protection/>
    </xf>
    <xf numFmtId="49" fontId="4" fillId="0" borderId="23" xfId="49" applyNumberFormat="1" applyFont="1" applyFill="1" applyBorder="1" applyAlignment="1">
      <alignment horizontal="center"/>
      <protection/>
    </xf>
    <xf numFmtId="49" fontId="0" fillId="0" borderId="23" xfId="49" applyNumberFormat="1" applyFont="1" applyFill="1" applyBorder="1">
      <alignment/>
      <protection/>
    </xf>
    <xf numFmtId="4" fontId="8" fillId="0" borderId="12" xfId="49" applyNumberFormat="1" applyFont="1" applyFill="1" applyBorder="1" applyAlignment="1" applyProtection="1">
      <alignment horizontal="right"/>
      <protection hidden="1"/>
    </xf>
    <xf numFmtId="0" fontId="4" fillId="0" borderId="23" xfId="49" applyNumberFormat="1" applyFont="1" applyFill="1" applyBorder="1" applyAlignment="1" applyProtection="1">
      <alignment/>
      <protection hidden="1"/>
    </xf>
    <xf numFmtId="0" fontId="4" fillId="0" borderId="12" xfId="49" applyFont="1" applyFill="1" applyBorder="1" applyProtection="1">
      <alignment/>
      <protection hidden="1"/>
    </xf>
    <xf numFmtId="0" fontId="4" fillId="0" borderId="12" xfId="49" applyFont="1" applyFill="1" applyBorder="1" applyAlignment="1" applyProtection="1">
      <alignment horizontal="right"/>
      <protection hidden="1"/>
    </xf>
    <xf numFmtId="0" fontId="4" fillId="0" borderId="12" xfId="49" applyNumberFormat="1" applyFont="1" applyFill="1" applyBorder="1" applyAlignment="1" applyProtection="1">
      <alignment horizontal="left"/>
      <protection hidden="1"/>
    </xf>
    <xf numFmtId="0" fontId="4" fillId="0" borderId="12" xfId="49" applyNumberFormat="1" applyFont="1" applyFill="1" applyBorder="1" applyAlignment="1">
      <alignment horizontal="center"/>
      <protection/>
    </xf>
    <xf numFmtId="49" fontId="4" fillId="0" borderId="12" xfId="49" applyNumberFormat="1" applyFont="1" applyFill="1" applyBorder="1" applyAlignment="1">
      <alignment horizontal="center"/>
      <protection/>
    </xf>
    <xf numFmtId="49" fontId="0" fillId="0" borderId="12" xfId="49" applyNumberFormat="1" applyFont="1" applyFill="1" applyBorder="1">
      <alignment/>
      <protection/>
    </xf>
    <xf numFmtId="0" fontId="4" fillId="0" borderId="12" xfId="49" applyNumberFormat="1" applyFont="1" applyFill="1" applyBorder="1" applyAlignment="1" applyProtection="1">
      <alignment/>
      <protection hidden="1"/>
    </xf>
    <xf numFmtId="0" fontId="4" fillId="0" borderId="12" xfId="49" applyNumberFormat="1" applyFont="1" applyFill="1" applyBorder="1" applyAlignment="1">
      <alignment horizontal="right"/>
      <protection/>
    </xf>
    <xf numFmtId="0" fontId="21" fillId="0" borderId="12" xfId="49" applyNumberFormat="1" applyFont="1" applyFill="1" applyBorder="1" applyAlignment="1" applyProtection="1">
      <alignment horizontal="right"/>
      <protection hidden="1"/>
    </xf>
    <xf numFmtId="0" fontId="4" fillId="0" borderId="12" xfId="49" applyNumberFormat="1" applyFont="1" applyFill="1" applyBorder="1" applyProtection="1">
      <alignment/>
      <protection hidden="1"/>
    </xf>
    <xf numFmtId="0" fontId="4" fillId="0" borderId="12" xfId="49" applyNumberFormat="1" applyFont="1" applyBorder="1" applyProtection="1">
      <alignment/>
      <protection hidden="1"/>
    </xf>
    <xf numFmtId="0" fontId="4" fillId="0" borderId="12" xfId="49" applyNumberFormat="1" applyFont="1" applyBorder="1" applyAlignment="1" applyProtection="1">
      <alignment horizontal="center"/>
      <protection hidden="1"/>
    </xf>
    <xf numFmtId="1" fontId="4" fillId="0" borderId="12" xfId="48" applyNumberFormat="1" applyFont="1" applyFill="1" applyBorder="1" applyAlignment="1" applyProtection="1">
      <alignment horizontal="center"/>
      <protection hidden="1"/>
    </xf>
    <xf numFmtId="0" fontId="9" fillId="0" borderId="12" xfId="49" applyNumberFormat="1" applyFont="1" applyFill="1" applyBorder="1" applyAlignment="1" applyProtection="1">
      <alignment horizontal="right"/>
      <protection hidden="1"/>
    </xf>
    <xf numFmtId="0" fontId="4" fillId="0" borderId="12" xfId="49" applyNumberFormat="1" applyFont="1" applyBorder="1" applyAlignment="1" applyProtection="1">
      <alignment horizontal="left"/>
      <protection hidden="1"/>
    </xf>
    <xf numFmtId="0" fontId="8" fillId="0" borderId="12" xfId="49" applyNumberFormat="1" applyFont="1" applyBorder="1" applyAlignment="1" applyProtection="1">
      <alignment horizontal="center"/>
      <protection hidden="1"/>
    </xf>
    <xf numFmtId="49" fontId="8" fillId="0" borderId="12" xfId="49" applyNumberFormat="1" applyFont="1" applyBorder="1" applyAlignment="1" applyProtection="1">
      <alignment horizontal="center"/>
      <protection hidden="1"/>
    </xf>
    <xf numFmtId="0" fontId="4" fillId="0" borderId="12" xfId="50" applyNumberFormat="1" applyFont="1" applyFill="1" applyBorder="1" applyProtection="1">
      <alignment/>
      <protection hidden="1"/>
    </xf>
    <xf numFmtId="0" fontId="4" fillId="0" borderId="12" xfId="48" applyNumberFormat="1" applyFont="1" applyFill="1" applyBorder="1" applyAlignment="1" applyProtection="1">
      <alignment horizontal="center"/>
      <protection hidden="1"/>
    </xf>
    <xf numFmtId="49" fontId="8" fillId="0" borderId="12" xfId="48" applyNumberFormat="1" applyFont="1" applyFill="1" applyBorder="1" applyAlignment="1" applyProtection="1">
      <alignment horizontal="center"/>
      <protection hidden="1"/>
    </xf>
    <xf numFmtId="39" fontId="4" fillId="0" borderId="12" xfId="56" applyNumberFormat="1" applyFont="1" applyBorder="1" applyAlignment="1" applyProtection="1">
      <alignment/>
      <protection hidden="1"/>
    </xf>
    <xf numFmtId="0" fontId="4" fillId="0" borderId="12" xfId="48" applyNumberFormat="1" applyFont="1" applyFill="1" applyBorder="1" applyAlignment="1" applyProtection="1">
      <alignment horizontal="left"/>
      <protection hidden="1"/>
    </xf>
    <xf numFmtId="0" fontId="9" fillId="0" borderId="12" xfId="49" applyFont="1" applyFill="1" applyBorder="1" applyAlignment="1" applyProtection="1">
      <alignment horizontal="right"/>
      <protection hidden="1"/>
    </xf>
    <xf numFmtId="0" fontId="4" fillId="0" borderId="12" xfId="49" applyFont="1" applyFill="1" applyBorder="1" applyAlignment="1" applyProtection="1">
      <alignment/>
      <protection hidden="1"/>
    </xf>
    <xf numFmtId="0" fontId="4" fillId="0" borderId="12" xfId="49" applyNumberFormat="1" applyFont="1" applyFill="1" applyBorder="1" applyAlignment="1" applyProtection="1">
      <alignment horizontal="center"/>
      <protection hidden="1"/>
    </xf>
    <xf numFmtId="1" fontId="8" fillId="0" borderId="12" xfId="49" applyNumberFormat="1" applyFont="1" applyFill="1" applyBorder="1" applyAlignment="1" applyProtection="1">
      <alignment horizontal="center"/>
      <protection hidden="1"/>
    </xf>
    <xf numFmtId="4" fontId="0" fillId="0" borderId="12" xfId="49" applyNumberFormat="1" applyFont="1" applyFill="1" applyBorder="1" applyAlignment="1" applyProtection="1">
      <alignment horizontal="right"/>
      <protection hidden="1"/>
    </xf>
    <xf numFmtId="49" fontId="8" fillId="0" borderId="12" xfId="49" applyNumberFormat="1" applyFont="1" applyFill="1" applyBorder="1" applyAlignment="1" applyProtection="1">
      <alignment horizontal="center"/>
      <protection hidden="1"/>
    </xf>
    <xf numFmtId="0" fontId="9" fillId="37" borderId="12" xfId="49" applyFont="1" applyFill="1" applyBorder="1" applyAlignment="1" applyProtection="1">
      <alignment horizontal="right"/>
      <protection hidden="1"/>
    </xf>
    <xf numFmtId="0" fontId="4" fillId="37" borderId="12" xfId="49" applyNumberFormat="1" applyFont="1" applyFill="1" applyBorder="1" applyAlignment="1" applyProtection="1">
      <alignment horizontal="center"/>
      <protection hidden="1"/>
    </xf>
    <xf numFmtId="1" fontId="8" fillId="37" borderId="12" xfId="49" applyNumberFormat="1" applyFont="1" applyFill="1" applyBorder="1" applyAlignment="1" applyProtection="1">
      <alignment horizontal="center"/>
      <protection hidden="1"/>
    </xf>
    <xf numFmtId="49" fontId="8" fillId="37" borderId="12" xfId="49" applyNumberFormat="1" applyFont="1" applyFill="1" applyBorder="1" applyAlignment="1" applyProtection="1">
      <alignment horizontal="center"/>
      <protection hidden="1"/>
    </xf>
    <xf numFmtId="0" fontId="9" fillId="38" borderId="12" xfId="49" applyFont="1" applyFill="1" applyBorder="1" applyAlignment="1" applyProtection="1">
      <alignment horizontal="right"/>
      <protection hidden="1"/>
    </xf>
    <xf numFmtId="0" fontId="4" fillId="38" borderId="12" xfId="49" applyFont="1" applyFill="1" applyBorder="1" applyAlignment="1" applyProtection="1">
      <alignment/>
      <protection hidden="1"/>
    </xf>
    <xf numFmtId="0" fontId="4" fillId="38" borderId="12" xfId="49" applyNumberFormat="1" applyFont="1" applyFill="1" applyBorder="1" applyAlignment="1" applyProtection="1">
      <alignment horizontal="left"/>
      <protection hidden="1"/>
    </xf>
    <xf numFmtId="0" fontId="4" fillId="38" borderId="12" xfId="49" applyNumberFormat="1" applyFont="1" applyFill="1" applyBorder="1" applyAlignment="1" applyProtection="1">
      <alignment horizontal="center"/>
      <protection hidden="1"/>
    </xf>
    <xf numFmtId="1" fontId="8" fillId="38" borderId="12" xfId="49" applyNumberFormat="1" applyFont="1" applyFill="1" applyBorder="1" applyAlignment="1" applyProtection="1">
      <alignment horizontal="center"/>
      <protection hidden="1"/>
    </xf>
    <xf numFmtId="49" fontId="8" fillId="38" borderId="12" xfId="49" applyNumberFormat="1" applyFont="1" applyFill="1" applyBorder="1" applyAlignment="1" applyProtection="1">
      <alignment horizontal="center"/>
      <protection hidden="1"/>
    </xf>
    <xf numFmtId="0" fontId="9" fillId="36" borderId="12" xfId="49" applyFont="1" applyFill="1" applyBorder="1" applyAlignment="1" applyProtection="1">
      <alignment horizontal="right"/>
      <protection hidden="1"/>
    </xf>
    <xf numFmtId="0" fontId="4" fillId="36" borderId="12" xfId="49" applyFont="1" applyFill="1" applyBorder="1" applyAlignment="1" applyProtection="1">
      <alignment/>
      <protection hidden="1"/>
    </xf>
    <xf numFmtId="0" fontId="4" fillId="36" borderId="12" xfId="49" applyNumberFormat="1" applyFont="1" applyFill="1" applyBorder="1" applyAlignment="1" applyProtection="1">
      <alignment horizontal="left"/>
      <protection hidden="1"/>
    </xf>
    <xf numFmtId="0" fontId="4" fillId="36" borderId="12" xfId="49" applyNumberFormat="1" applyFont="1" applyFill="1" applyBorder="1" applyAlignment="1" applyProtection="1">
      <alignment horizontal="center"/>
      <protection hidden="1"/>
    </xf>
    <xf numFmtId="1" fontId="8" fillId="36" borderId="12" xfId="49" applyNumberFormat="1" applyFont="1" applyFill="1" applyBorder="1" applyAlignment="1" applyProtection="1">
      <alignment horizontal="center"/>
      <protection hidden="1"/>
    </xf>
    <xf numFmtId="49" fontId="8" fillId="36" borderId="12" xfId="49" applyNumberFormat="1" applyFont="1" applyFill="1" applyBorder="1" applyAlignment="1" applyProtection="1">
      <alignment horizontal="center"/>
      <protection hidden="1"/>
    </xf>
    <xf numFmtId="0" fontId="4" fillId="35" borderId="12" xfId="49" applyNumberFormat="1" applyFont="1" applyFill="1" applyBorder="1" applyAlignment="1" applyProtection="1">
      <alignment horizontal="left"/>
      <protection hidden="1"/>
    </xf>
    <xf numFmtId="0" fontId="4" fillId="36" borderId="12" xfId="49" applyNumberFormat="1" applyFont="1" applyFill="1" applyBorder="1" applyProtection="1">
      <alignment/>
      <protection hidden="1"/>
    </xf>
    <xf numFmtId="49" fontId="8" fillId="36" borderId="12" xfId="48" applyNumberFormat="1" applyFont="1" applyFill="1" applyBorder="1" applyAlignment="1" applyProtection="1">
      <alignment horizontal="center"/>
      <protection hidden="1"/>
    </xf>
    <xf numFmtId="0" fontId="4" fillId="38" borderId="12" xfId="49" applyFont="1" applyFill="1" applyBorder="1" applyProtection="1">
      <alignment/>
      <protection hidden="1"/>
    </xf>
    <xf numFmtId="49" fontId="8" fillId="38" borderId="12" xfId="48" applyNumberFormat="1" applyFont="1" applyFill="1" applyBorder="1" applyAlignment="1" applyProtection="1">
      <alignment horizontal="center"/>
      <protection hidden="1"/>
    </xf>
    <xf numFmtId="37" fontId="4" fillId="0" borderId="12" xfId="56" applyNumberFormat="1" applyFont="1" applyFill="1" applyBorder="1" applyAlignment="1" applyProtection="1">
      <alignment horizontal="center"/>
      <protection hidden="1"/>
    </xf>
    <xf numFmtId="49" fontId="9" fillId="0" borderId="12" xfId="49" applyNumberFormat="1" applyFont="1" applyFill="1" applyBorder="1" applyAlignment="1" applyProtection="1">
      <alignment horizontal="right"/>
      <protection hidden="1"/>
    </xf>
    <xf numFmtId="39" fontId="4" fillId="0" borderId="12" xfId="56" applyNumberFormat="1" applyFont="1" applyFill="1" applyBorder="1" applyAlignment="1" applyProtection="1">
      <alignment/>
      <protection hidden="1"/>
    </xf>
    <xf numFmtId="0" fontId="4" fillId="0" borderId="23" xfId="49" applyFont="1" applyFill="1" applyBorder="1" applyAlignment="1" applyProtection="1">
      <alignment/>
      <protection hidden="1"/>
    </xf>
    <xf numFmtId="0" fontId="4" fillId="0" borderId="23" xfId="49" applyNumberFormat="1" applyFont="1" applyFill="1" applyBorder="1" applyAlignment="1" applyProtection="1">
      <alignment horizontal="center"/>
      <protection hidden="1"/>
    </xf>
    <xf numFmtId="1" fontId="8" fillId="0" borderId="23" xfId="49" applyNumberFormat="1" applyFont="1" applyFill="1" applyBorder="1" applyAlignment="1" applyProtection="1">
      <alignment horizontal="center"/>
      <protection hidden="1"/>
    </xf>
    <xf numFmtId="49" fontId="8" fillId="0" borderId="23" xfId="49" applyNumberFormat="1" applyFont="1" applyFill="1" applyBorder="1" applyAlignment="1" applyProtection="1">
      <alignment horizontal="center"/>
      <protection hidden="1"/>
    </xf>
    <xf numFmtId="39" fontId="4" fillId="0" borderId="23" xfId="56" applyNumberFormat="1" applyFont="1" applyFill="1" applyBorder="1" applyAlignment="1" applyProtection="1">
      <alignment/>
      <protection hidden="1"/>
    </xf>
    <xf numFmtId="0" fontId="4" fillId="0" borderId="40" xfId="49" applyFont="1" applyFill="1" applyBorder="1" applyAlignment="1" applyProtection="1">
      <alignment/>
      <protection hidden="1"/>
    </xf>
    <xf numFmtId="0" fontId="4" fillId="0" borderId="40" xfId="49" applyNumberFormat="1" applyFont="1" applyFill="1" applyBorder="1" applyAlignment="1" applyProtection="1">
      <alignment horizontal="left"/>
      <protection hidden="1"/>
    </xf>
    <xf numFmtId="0" fontId="4" fillId="0" borderId="40" xfId="49" applyNumberFormat="1" applyFont="1" applyFill="1" applyBorder="1" applyAlignment="1" applyProtection="1">
      <alignment horizontal="center"/>
      <protection hidden="1"/>
    </xf>
    <xf numFmtId="1" fontId="8" fillId="0" borderId="40" xfId="49" applyNumberFormat="1" applyFont="1" applyFill="1" applyBorder="1" applyAlignment="1" applyProtection="1">
      <alignment horizontal="center"/>
      <protection hidden="1"/>
    </xf>
    <xf numFmtId="49" fontId="8" fillId="0" borderId="40" xfId="49" applyNumberFormat="1" applyFont="1" applyFill="1" applyBorder="1" applyAlignment="1" applyProtection="1">
      <alignment horizontal="center"/>
      <protection hidden="1"/>
    </xf>
    <xf numFmtId="49" fontId="9" fillId="0" borderId="12" xfId="48" applyNumberFormat="1" applyFont="1" applyFill="1" applyBorder="1" applyAlignment="1" applyProtection="1">
      <alignment horizontal="right"/>
      <protection hidden="1"/>
    </xf>
    <xf numFmtId="0" fontId="9" fillId="0" borderId="12" xfId="49" applyNumberFormat="1" applyFont="1" applyBorder="1" applyAlignment="1" applyProtection="1">
      <alignment horizontal="center"/>
      <protection hidden="1"/>
    </xf>
    <xf numFmtId="0" fontId="4" fillId="0" borderId="38" xfId="49" applyFont="1" applyFill="1" applyBorder="1" applyAlignment="1" applyProtection="1">
      <alignment/>
      <protection hidden="1"/>
    </xf>
    <xf numFmtId="0" fontId="4" fillId="0" borderId="38" xfId="49" applyNumberFormat="1" applyFont="1" applyBorder="1" applyProtection="1">
      <alignment/>
      <protection hidden="1"/>
    </xf>
    <xf numFmtId="0" fontId="4" fillId="0" borderId="38" xfId="49" applyNumberFormat="1" applyFont="1" applyFill="1" applyBorder="1" applyAlignment="1" applyProtection="1">
      <alignment horizontal="left"/>
      <protection hidden="1"/>
    </xf>
    <xf numFmtId="0" fontId="0" fillId="36" borderId="22" xfId="0" applyFont="1" applyFill="1" applyBorder="1" applyAlignment="1" applyProtection="1">
      <alignment horizontal="left"/>
      <protection hidden="1"/>
    </xf>
    <xf numFmtId="0" fontId="0" fillId="33" borderId="12" xfId="0" applyFont="1" applyFill="1" applyBorder="1" applyAlignment="1" applyProtection="1">
      <alignment horizontal="left"/>
      <protection hidden="1"/>
    </xf>
    <xf numFmtId="0" fontId="22" fillId="36" borderId="21" xfId="0" applyFont="1" applyFill="1" applyBorder="1" applyAlignment="1" applyProtection="1">
      <alignment horizontal="left"/>
      <protection hidden="1"/>
    </xf>
    <xf numFmtId="0" fontId="10" fillId="36" borderId="39" xfId="0" applyFont="1" applyFill="1" applyBorder="1" applyAlignment="1" applyProtection="1">
      <alignment horizontal="center"/>
      <protection hidden="1"/>
    </xf>
    <xf numFmtId="0" fontId="10" fillId="35" borderId="24" xfId="0" applyFont="1" applyFill="1" applyBorder="1" applyAlignment="1" applyProtection="1">
      <alignment horizontal="center"/>
      <protection locked="0"/>
    </xf>
    <xf numFmtId="0" fontId="4" fillId="39" borderId="12" xfId="49" applyNumberFormat="1" applyFont="1" applyFill="1" applyBorder="1" applyAlignment="1" applyProtection="1">
      <alignment horizontal="left"/>
      <protection hidden="1"/>
    </xf>
    <xf numFmtId="0" fontId="8" fillId="0" borderId="12" xfId="49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8" fillId="36" borderId="10" xfId="0" applyFont="1" applyFill="1" applyBorder="1" applyAlignment="1" applyProtection="1">
      <alignment horizontal="center"/>
      <protection hidden="1"/>
    </xf>
    <xf numFmtId="0" fontId="8" fillId="36" borderId="41" xfId="0" applyFont="1" applyFill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8" fillId="35" borderId="43" xfId="0" applyFont="1" applyFill="1" applyBorder="1" applyAlignment="1" applyProtection="1">
      <alignment horizontal="center"/>
      <protection hidden="1"/>
    </xf>
    <xf numFmtId="0" fontId="8" fillId="35" borderId="44" xfId="0" applyFont="1" applyFill="1" applyBorder="1" applyAlignment="1" applyProtection="1">
      <alignment horizontal="center"/>
      <protection hidden="1"/>
    </xf>
    <xf numFmtId="0" fontId="8" fillId="0" borderId="38" xfId="0" applyFont="1" applyBorder="1" applyAlignment="1" applyProtection="1">
      <alignment horizontal="center"/>
      <protection hidden="1"/>
    </xf>
    <xf numFmtId="0" fontId="8" fillId="0" borderId="42" xfId="0" applyFont="1" applyBorder="1" applyAlignment="1" applyProtection="1">
      <alignment horizontal="center"/>
      <protection hidden="1"/>
    </xf>
    <xf numFmtId="0" fontId="61" fillId="0" borderId="30" xfId="0" applyFont="1" applyBorder="1" applyAlignment="1" applyProtection="1">
      <alignment horizontal="justify"/>
      <protection hidden="1"/>
    </xf>
    <xf numFmtId="0" fontId="61" fillId="0" borderId="0" xfId="0" applyFont="1" applyAlignment="1" applyProtection="1">
      <alignment horizontal="justify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4" fontId="0" fillId="0" borderId="0" xfId="0" applyNumberFormat="1" applyAlignment="1">
      <alignment horizontal="center"/>
    </xf>
    <xf numFmtId="14" fontId="3" fillId="0" borderId="16" xfId="0" applyNumberFormat="1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15" fillId="0" borderId="43" xfId="0" applyFont="1" applyBorder="1" applyAlignment="1" applyProtection="1">
      <alignment horizontal="center" vertical="center"/>
      <protection hidden="1"/>
    </xf>
    <xf numFmtId="0" fontId="15" fillId="0" borderId="46" xfId="0" applyFont="1" applyBorder="1" applyAlignment="1" applyProtection="1">
      <alignment horizontal="center" vertical="center"/>
      <protection hidden="1"/>
    </xf>
    <xf numFmtId="0" fontId="15" fillId="0" borderId="44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0" fontId="6" fillId="0" borderId="26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45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49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51" xfId="0" applyFont="1" applyBorder="1" applyAlignment="1" applyProtection="1">
      <alignment horizontal="center" vertical="center"/>
      <protection hidden="1"/>
    </xf>
    <xf numFmtId="0" fontId="6" fillId="0" borderId="52" xfId="0" applyFont="1" applyBorder="1" applyAlignment="1" applyProtection="1">
      <alignment horizontal="center" vertical="center"/>
      <protection hidden="1"/>
    </xf>
    <xf numFmtId="3" fontId="6" fillId="0" borderId="47" xfId="0" applyNumberFormat="1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center" vertical="center"/>
      <protection hidden="1"/>
    </xf>
    <xf numFmtId="0" fontId="4" fillId="0" borderId="53" xfId="0" applyFont="1" applyBorder="1" applyAlignment="1" applyProtection="1">
      <alignment horizontal="justify" vertical="center"/>
      <protection locked="0"/>
    </xf>
    <xf numFmtId="0" fontId="0" fillId="0" borderId="51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6" fillId="0" borderId="48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31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45" xfId="0" applyFont="1" applyBorder="1" applyAlignment="1" applyProtection="1">
      <alignment horizontal="left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14" fontId="3" fillId="0" borderId="47" xfId="0" applyNumberFormat="1" applyFont="1" applyBorder="1" applyAlignment="1" applyProtection="1">
      <alignment horizontal="center" vertical="center"/>
      <protection hidden="1"/>
    </xf>
    <xf numFmtId="0" fontId="3" fillId="0" borderId="47" xfId="0" applyFont="1" applyBorder="1" applyAlignment="1" applyProtection="1">
      <alignment horizontal="center" vertical="center"/>
      <protection hidden="1"/>
    </xf>
    <xf numFmtId="0" fontId="3" fillId="0" borderId="48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4" fillId="0" borderId="51" xfId="0" applyFont="1" applyBorder="1" applyAlignment="1" applyProtection="1">
      <alignment horizontal="center" vertical="center"/>
      <protection hidden="1"/>
    </xf>
    <xf numFmtId="0" fontId="4" fillId="0" borderId="5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1" fillId="0" borderId="30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183" fontId="0" fillId="0" borderId="0" xfId="0" applyNumberFormat="1" applyBorder="1" applyAlignment="1" applyProtection="1">
      <alignment horizontal="left" vertical="center"/>
      <protection hidden="1"/>
    </xf>
    <xf numFmtId="0" fontId="6" fillId="0" borderId="47" xfId="0" applyFont="1" applyBorder="1" applyAlignment="1" applyProtection="1">
      <alignment horizontal="left" vertical="center"/>
      <protection hidden="1"/>
    </xf>
    <xf numFmtId="0" fontId="6" fillId="0" borderId="48" xfId="0" applyFont="1" applyBorder="1" applyAlignment="1" applyProtection="1">
      <alignment horizontal="left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37" xfId="0" applyFont="1" applyBorder="1" applyAlignment="1" applyProtection="1">
      <alignment horizontal="center" vertical="center"/>
      <protection hidden="1"/>
    </xf>
    <xf numFmtId="14" fontId="3" fillId="0" borderId="0" xfId="0" applyNumberFormat="1" applyFont="1" applyBorder="1" applyAlignment="1" applyProtection="1">
      <alignment horizontal="left" vertical="center"/>
      <protection hidden="1"/>
    </xf>
    <xf numFmtId="0" fontId="11" fillId="0" borderId="25" xfId="0" applyFont="1" applyBorder="1" applyAlignment="1" applyProtection="1">
      <alignment horizontal="center" vertical="top"/>
      <protection hidden="1"/>
    </xf>
    <xf numFmtId="0" fontId="11" fillId="0" borderId="37" xfId="0" applyFont="1" applyBorder="1" applyAlignment="1" applyProtection="1">
      <alignment horizontal="center" vertical="top"/>
      <protection hidden="1"/>
    </xf>
    <xf numFmtId="14" fontId="10" fillId="0" borderId="57" xfId="0" applyNumberFormat="1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center" vertical="center"/>
      <protection hidden="1"/>
    </xf>
    <xf numFmtId="0" fontId="4" fillId="0" borderId="23" xfId="49" applyNumberFormat="1" applyFont="1" applyBorder="1" applyProtection="1">
      <alignment/>
      <protection hidden="1"/>
    </xf>
    <xf numFmtId="39" fontId="4" fillId="0" borderId="38" xfId="56" applyNumberFormat="1" applyFont="1" applyFill="1" applyBorder="1" applyAlignment="1" applyProtection="1">
      <alignment/>
      <protection hidden="1"/>
    </xf>
    <xf numFmtId="0" fontId="4" fillId="39" borderId="40" xfId="49" applyNumberFormat="1" applyFont="1" applyFill="1" applyBorder="1" applyAlignment="1" applyProtection="1">
      <alignment horizontal="left"/>
      <protection hidden="1"/>
    </xf>
    <xf numFmtId="0" fontId="62" fillId="0" borderId="0" xfId="0" applyFont="1" applyAlignment="1">
      <alignment horizontal="center"/>
    </xf>
    <xf numFmtId="0" fontId="63" fillId="0" borderId="12" xfId="49" applyFont="1" applyFill="1" applyBorder="1" applyAlignment="1" applyProtection="1">
      <alignment horizontal="center"/>
      <protection hidden="1"/>
    </xf>
    <xf numFmtId="0" fontId="62" fillId="0" borderId="12" xfId="49" applyNumberFormat="1" applyFont="1" applyFill="1" applyBorder="1" applyAlignment="1" applyProtection="1">
      <alignment horizontal="center"/>
      <protection hidden="1"/>
    </xf>
    <xf numFmtId="0" fontId="63" fillId="0" borderId="12" xfId="49" applyNumberFormat="1" applyFont="1" applyFill="1" applyBorder="1" applyAlignment="1" applyProtection="1">
      <alignment horizontal="center"/>
      <protection hidden="1"/>
    </xf>
    <xf numFmtId="0" fontId="63" fillId="0" borderId="12" xfId="50" applyNumberFormat="1" applyFont="1" applyFill="1" applyBorder="1" applyAlignment="1" applyProtection="1">
      <alignment horizontal="center"/>
      <protection hidden="1"/>
    </xf>
    <xf numFmtId="0" fontId="63" fillId="39" borderId="12" xfId="49" applyFont="1" applyFill="1" applyBorder="1" applyAlignment="1" applyProtection="1">
      <alignment horizontal="center"/>
      <protection hidden="1"/>
    </xf>
    <xf numFmtId="0" fontId="63" fillId="36" borderId="12" xfId="49" applyFont="1" applyFill="1" applyBorder="1" applyAlignment="1" applyProtection="1">
      <alignment horizontal="center"/>
      <protection hidden="1"/>
    </xf>
    <xf numFmtId="0" fontId="63" fillId="38" borderId="12" xfId="49" applyFont="1" applyFill="1" applyBorder="1" applyAlignment="1" applyProtection="1">
      <alignment horizontal="center"/>
      <protection hidden="1"/>
    </xf>
    <xf numFmtId="0" fontId="63" fillId="0" borderId="0" xfId="0" applyFont="1" applyAlignment="1">
      <alignment horizontal="center"/>
    </xf>
    <xf numFmtId="0" fontId="63" fillId="0" borderId="23" xfId="49" applyNumberFormat="1" applyFont="1" applyFill="1" applyBorder="1" applyAlignment="1" applyProtection="1">
      <alignment horizontal="center"/>
      <protection hidden="1"/>
    </xf>
    <xf numFmtId="14" fontId="3" fillId="0" borderId="0" xfId="0" applyNumberFormat="1" applyFont="1" applyBorder="1" applyAlignment="1" applyProtection="1">
      <alignment horizontal="left" vertical="center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674 _712 e OUTROS 2" xfId="48"/>
    <cellStyle name="Normal_CARGOS_SALARIOS 2" xfId="49"/>
    <cellStyle name="Normal_MATRIZ 2" xfId="50"/>
    <cellStyle name="Nota" xfId="51"/>
    <cellStyle name="Percent" xfId="52"/>
    <cellStyle name="Saída" xfId="53"/>
    <cellStyle name="Comm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1.57421875" style="0" customWidth="1"/>
    <col min="2" max="2" width="50.57421875" style="0" customWidth="1"/>
    <col min="3" max="3" width="56.421875" style="0" customWidth="1"/>
  </cols>
  <sheetData>
    <row r="1" spans="2:3" ht="12.75">
      <c r="B1" s="166" t="s">
        <v>202</v>
      </c>
      <c r="C1" s="167"/>
    </row>
    <row r="2" spans="2:3" ht="33.75" customHeight="1">
      <c r="B2" s="60" t="s">
        <v>205</v>
      </c>
      <c r="C2" s="35"/>
    </row>
    <row r="3" spans="2:3" ht="33" customHeight="1">
      <c r="B3" s="60">
        <f>IF(C2="S","QUAL A DATA DO LANÇAMENTO NO E-FOLHA","")</f>
      </c>
      <c r="C3" s="72"/>
    </row>
    <row r="4" spans="2:3" ht="18" customHeight="1">
      <c r="B4" s="170" t="s">
        <v>200</v>
      </c>
      <c r="C4" s="171"/>
    </row>
    <row r="5" spans="2:3" ht="15" customHeight="1">
      <c r="B5" s="156" t="s">
        <v>593</v>
      </c>
      <c r="C5" s="67"/>
    </row>
    <row r="6" spans="2:3" ht="15" customHeight="1">
      <c r="B6" s="14" t="s">
        <v>19</v>
      </c>
      <c r="C6" s="67"/>
    </row>
    <row r="7" spans="2:3" ht="15" customHeight="1" thickBot="1">
      <c r="B7" s="31" t="s">
        <v>20</v>
      </c>
      <c r="C7" s="68"/>
    </row>
    <row r="8" spans="2:3" ht="15" customHeight="1">
      <c r="B8" s="168" t="s">
        <v>18</v>
      </c>
      <c r="C8" s="169"/>
    </row>
    <row r="9" spans="2:3" ht="15" customHeight="1">
      <c r="B9" s="157" t="s">
        <v>594</v>
      </c>
      <c r="C9" s="69"/>
    </row>
    <row r="10" spans="2:3" ht="15" customHeight="1">
      <c r="B10" s="157" t="s">
        <v>595</v>
      </c>
      <c r="C10" s="70"/>
    </row>
    <row r="11" spans="2:3" ht="15" customHeight="1">
      <c r="B11" s="157" t="s">
        <v>596</v>
      </c>
      <c r="C11" s="70"/>
    </row>
    <row r="12" spans="2:3" ht="15" customHeight="1">
      <c r="B12" s="62" t="s">
        <v>597</v>
      </c>
      <c r="C12" s="159"/>
    </row>
    <row r="13" spans="2:3" ht="15" customHeight="1" thickBot="1">
      <c r="B13" s="62" t="s">
        <v>203</v>
      </c>
      <c r="C13" s="158">
        <f>IF(C12="","",C12+1)</f>
      </c>
    </row>
    <row r="14" spans="2:3" ht="15" customHeight="1">
      <c r="B14" s="32" t="s">
        <v>187</v>
      </c>
      <c r="C14" s="33"/>
    </row>
    <row r="15" spans="2:3" ht="15" customHeight="1" thickBot="1">
      <c r="B15" s="155" t="s">
        <v>592</v>
      </c>
      <c r="C15" s="61">
        <f>IF(C14="","",VLOOKUP(C14,TABCGO,12))</f>
      </c>
    </row>
    <row r="16" spans="2:3" ht="15" customHeight="1">
      <c r="B16" s="28" t="s">
        <v>22</v>
      </c>
      <c r="C16" s="29"/>
    </row>
    <row r="17" spans="2:3" ht="15" customHeight="1" thickBot="1">
      <c r="B17" s="30" t="s">
        <v>23</v>
      </c>
      <c r="C17" s="71"/>
    </row>
    <row r="18" spans="2:3" ht="15" customHeight="1" thickBot="1">
      <c r="B18" s="164" t="s">
        <v>5</v>
      </c>
      <c r="C18" s="165"/>
    </row>
    <row r="19" spans="2:8" ht="15" customHeight="1" thickBot="1">
      <c r="B19" s="23" t="s">
        <v>195</v>
      </c>
      <c r="C19" s="24"/>
      <c r="D19" s="172">
        <f>IF($C$20&gt;$C$3,"Data incorreta, não pode ser maior do que a data do lançamento no E-Folha.","")</f>
      </c>
      <c r="E19" s="173"/>
      <c r="F19" s="173"/>
      <c r="G19" s="173"/>
      <c r="H19" s="173"/>
    </row>
    <row r="20" spans="2:8" ht="15" customHeight="1" thickBot="1">
      <c r="B20" s="25" t="s">
        <v>196</v>
      </c>
      <c r="C20" s="63"/>
      <c r="D20" s="172"/>
      <c r="E20" s="173"/>
      <c r="F20" s="173"/>
      <c r="G20" s="173"/>
      <c r="H20" s="173"/>
    </row>
    <row r="21" spans="2:3" ht="15" customHeight="1" thickBot="1">
      <c r="B21" s="26" t="s">
        <v>197</v>
      </c>
      <c r="C21" s="63"/>
    </row>
    <row r="22" spans="2:3" ht="15" customHeight="1" thickBot="1">
      <c r="B22" s="27" t="s">
        <v>17</v>
      </c>
      <c r="C22" s="65"/>
    </row>
    <row r="23" spans="2:3" ht="15" customHeight="1" thickBot="1">
      <c r="B23" s="21" t="s">
        <v>198</v>
      </c>
      <c r="C23" s="65"/>
    </row>
    <row r="24" spans="2:3" ht="15" customHeight="1" thickBot="1">
      <c r="B24" s="22" t="s">
        <v>199</v>
      </c>
      <c r="C24" s="65"/>
    </row>
    <row r="25" spans="2:3" ht="15" customHeight="1" thickBot="1">
      <c r="B25" s="51">
        <f>IF(C2="S","NOME DE QUEM LANÇOU NO E-FOLHA","")</f>
      </c>
      <c r="C25" s="65"/>
    </row>
    <row r="26" ht="15" customHeight="1"/>
  </sheetData>
  <sheetProtection password="C326" sheet="1"/>
  <mergeCells count="5">
    <mergeCell ref="B18:C18"/>
    <mergeCell ref="B1:C1"/>
    <mergeCell ref="B8:C8"/>
    <mergeCell ref="B4:C4"/>
    <mergeCell ref="D19:H20"/>
  </mergeCells>
  <dataValidations count="2">
    <dataValidation type="list" allowBlank="1" showInputMessage="1" showErrorMessage="1" sqref="C2">
      <formula1>"S,N"</formula1>
    </dataValidation>
    <dataValidation type="list" allowBlank="1" showInputMessage="1" showErrorMessage="1" sqref="C5">
      <formula1>"COORDENADORIA DE CONTROLE DE DOENÇAS,COORDENADORIA DE REGIÕES DE SAÚDE,COORDENADORIA DE SERVIÇOS DE SAÚDE,ADMINISTRAÇÃO SUPERIOR DA SECRETARIA E DA SEDE"</formula1>
    </dataValidation>
  </dataValidations>
  <printOptions/>
  <pageMargins left="0.787401575" right="0.787401575" top="0.984251969" bottom="0.984251969" header="0.492125985" footer="0.49212598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3"/>
  <sheetViews>
    <sheetView zoomScalePageLayoutView="0" workbookViewId="0" topLeftCell="A1">
      <selection activeCell="A22" sqref="A22"/>
    </sheetView>
  </sheetViews>
  <sheetFormatPr defaultColWidth="9.140625" defaultRowHeight="12.75"/>
  <cols>
    <col min="5" max="5" width="50.57421875" style="0" bestFit="1" customWidth="1"/>
    <col min="12" max="12" width="50.57421875" style="0" bestFit="1" customWidth="1"/>
  </cols>
  <sheetData>
    <row r="1" spans="1:12" ht="12.75">
      <c r="A1" s="73">
        <v>1</v>
      </c>
      <c r="B1" s="73">
        <f aca="true" t="shared" si="0" ref="B1:L1">A1+1</f>
        <v>2</v>
      </c>
      <c r="C1" s="73">
        <f t="shared" si="0"/>
        <v>3</v>
      </c>
      <c r="D1" s="73">
        <f t="shared" si="0"/>
        <v>4</v>
      </c>
      <c r="E1" s="73">
        <f t="shared" si="0"/>
        <v>5</v>
      </c>
      <c r="F1" s="73">
        <f t="shared" si="0"/>
        <v>6</v>
      </c>
      <c r="G1" s="73">
        <f t="shared" si="0"/>
        <v>7</v>
      </c>
      <c r="H1" s="73">
        <f t="shared" si="0"/>
        <v>8</v>
      </c>
      <c r="I1" s="73">
        <f t="shared" si="0"/>
        <v>9</v>
      </c>
      <c r="J1" s="73">
        <f t="shared" si="0"/>
        <v>10</v>
      </c>
      <c r="K1" s="73">
        <f t="shared" si="0"/>
        <v>11</v>
      </c>
      <c r="L1" s="73">
        <f t="shared" si="0"/>
        <v>12</v>
      </c>
    </row>
    <row r="2" spans="1:12" ht="45">
      <c r="A2" s="74" t="s">
        <v>213</v>
      </c>
      <c r="B2" s="75" t="s">
        <v>214</v>
      </c>
      <c r="C2" s="76" t="s">
        <v>215</v>
      </c>
      <c r="D2" s="77" t="s">
        <v>216</v>
      </c>
      <c r="E2" s="77" t="s">
        <v>217</v>
      </c>
      <c r="F2" s="77" t="s">
        <v>218</v>
      </c>
      <c r="G2" s="78" t="s">
        <v>219</v>
      </c>
      <c r="H2" s="78" t="s">
        <v>220</v>
      </c>
      <c r="I2" s="79" t="s">
        <v>221</v>
      </c>
      <c r="J2" s="79" t="s">
        <v>222</v>
      </c>
      <c r="K2" s="79" t="s">
        <v>223</v>
      </c>
      <c r="L2" s="77" t="s">
        <v>224</v>
      </c>
    </row>
    <row r="3" spans="1:12" ht="12.75">
      <c r="A3" s="80">
        <v>2020</v>
      </c>
      <c r="B3" s="80">
        <v>2020</v>
      </c>
      <c r="C3" s="81">
        <v>40</v>
      </c>
      <c r="D3" s="80">
        <v>1010</v>
      </c>
      <c r="E3" s="82" t="s">
        <v>225</v>
      </c>
      <c r="F3" s="83" t="s">
        <v>102</v>
      </c>
      <c r="G3" s="84"/>
      <c r="H3" s="85"/>
      <c r="I3" s="84" t="s">
        <v>31</v>
      </c>
      <c r="J3" s="84" t="s">
        <v>31</v>
      </c>
      <c r="K3" s="86"/>
      <c r="L3" s="87" t="s">
        <v>225</v>
      </c>
    </row>
    <row r="4" spans="1:12" ht="12.75">
      <c r="A4" s="88">
        <v>2021</v>
      </c>
      <c r="B4" s="88">
        <v>2021</v>
      </c>
      <c r="C4" s="89">
        <v>40</v>
      </c>
      <c r="D4" s="88">
        <v>1010</v>
      </c>
      <c r="E4" s="90" t="s">
        <v>226</v>
      </c>
      <c r="F4" s="91" t="s">
        <v>102</v>
      </c>
      <c r="G4" s="92"/>
      <c r="H4" s="93"/>
      <c r="I4" s="92" t="s">
        <v>29</v>
      </c>
      <c r="J4" s="92" t="s">
        <v>29</v>
      </c>
      <c r="K4" s="86"/>
      <c r="L4" s="87" t="s">
        <v>226</v>
      </c>
    </row>
    <row r="5" spans="1:12" ht="12.75">
      <c r="A5" s="88">
        <v>2022</v>
      </c>
      <c r="B5" s="88">
        <v>2022</v>
      </c>
      <c r="C5" s="89">
        <v>40</v>
      </c>
      <c r="D5" s="88">
        <v>1010</v>
      </c>
      <c r="E5" s="90" t="s">
        <v>227</v>
      </c>
      <c r="F5" s="91" t="s">
        <v>102</v>
      </c>
      <c r="G5" s="92"/>
      <c r="H5" s="93"/>
      <c r="I5" s="92" t="s">
        <v>28</v>
      </c>
      <c r="J5" s="92" t="s">
        <v>28</v>
      </c>
      <c r="K5" s="86"/>
      <c r="L5" s="87" t="s">
        <v>227</v>
      </c>
    </row>
    <row r="6" spans="1:12" ht="12.75">
      <c r="A6" s="88">
        <v>2023</v>
      </c>
      <c r="B6" s="88">
        <v>2023</v>
      </c>
      <c r="C6" s="89">
        <v>40</v>
      </c>
      <c r="D6" s="88">
        <v>1010</v>
      </c>
      <c r="E6" s="90" t="s">
        <v>228</v>
      </c>
      <c r="F6" s="91" t="s">
        <v>102</v>
      </c>
      <c r="G6" s="92"/>
      <c r="H6" s="93"/>
      <c r="I6" s="92" t="s">
        <v>29</v>
      </c>
      <c r="J6" s="92" t="s">
        <v>29</v>
      </c>
      <c r="K6" s="86"/>
      <c r="L6" s="87" t="s">
        <v>228</v>
      </c>
    </row>
    <row r="7" spans="1:12" ht="12.75">
      <c r="A7" s="88">
        <v>2024</v>
      </c>
      <c r="B7" s="88">
        <v>2024</v>
      </c>
      <c r="C7" s="89">
        <v>40</v>
      </c>
      <c r="D7" s="88">
        <v>1010</v>
      </c>
      <c r="E7" s="90" t="s">
        <v>229</v>
      </c>
      <c r="F7" s="91" t="s">
        <v>102</v>
      </c>
      <c r="G7" s="92"/>
      <c r="H7" s="93"/>
      <c r="I7" s="92" t="s">
        <v>28</v>
      </c>
      <c r="J7" s="92" t="s">
        <v>28</v>
      </c>
      <c r="K7" s="86"/>
      <c r="L7" s="87" t="s">
        <v>229</v>
      </c>
    </row>
    <row r="8" spans="1:12" ht="12.75">
      <c r="A8" s="88">
        <v>2025</v>
      </c>
      <c r="B8" s="88">
        <v>2025</v>
      </c>
      <c r="C8" s="89">
        <v>40</v>
      </c>
      <c r="D8" s="88">
        <v>1010</v>
      </c>
      <c r="E8" s="90" t="s">
        <v>230</v>
      </c>
      <c r="F8" s="91" t="s">
        <v>102</v>
      </c>
      <c r="G8" s="92"/>
      <c r="H8" s="93"/>
      <c r="I8" s="92" t="s">
        <v>30</v>
      </c>
      <c r="J8" s="92" t="s">
        <v>30</v>
      </c>
      <c r="K8" s="86"/>
      <c r="L8" s="87" t="s">
        <v>230</v>
      </c>
    </row>
    <row r="9" spans="1:12" ht="12.75">
      <c r="A9" s="88">
        <v>2026</v>
      </c>
      <c r="B9" s="88">
        <v>2026</v>
      </c>
      <c r="C9" s="89">
        <v>40</v>
      </c>
      <c r="D9" s="88">
        <v>1010</v>
      </c>
      <c r="E9" s="90" t="s">
        <v>231</v>
      </c>
      <c r="F9" s="91" t="s">
        <v>102</v>
      </c>
      <c r="G9" s="92"/>
      <c r="H9" s="93"/>
      <c r="I9" s="92" t="s">
        <v>29</v>
      </c>
      <c r="J9" s="92" t="s">
        <v>29</v>
      </c>
      <c r="K9" s="86"/>
      <c r="L9" s="87" t="s">
        <v>231</v>
      </c>
    </row>
    <row r="10" spans="1:12" ht="12.75">
      <c r="A10" s="88">
        <v>2027</v>
      </c>
      <c r="B10" s="88">
        <v>2027</v>
      </c>
      <c r="C10" s="89">
        <v>40</v>
      </c>
      <c r="D10" s="88">
        <v>1010</v>
      </c>
      <c r="E10" s="90" t="s">
        <v>232</v>
      </c>
      <c r="F10" s="91" t="s">
        <v>102</v>
      </c>
      <c r="G10" s="92"/>
      <c r="H10" s="93"/>
      <c r="I10" s="92"/>
      <c r="J10" s="92"/>
      <c r="K10" s="86"/>
      <c r="L10" s="94" t="s">
        <v>232</v>
      </c>
    </row>
    <row r="11" spans="1:12" ht="12.75">
      <c r="A11" s="88">
        <v>2028</v>
      </c>
      <c r="B11" s="88">
        <v>2028</v>
      </c>
      <c r="C11" s="89">
        <v>40</v>
      </c>
      <c r="D11" s="88">
        <v>1010</v>
      </c>
      <c r="E11" s="90" t="s">
        <v>233</v>
      </c>
      <c r="F11" s="91" t="s">
        <v>58</v>
      </c>
      <c r="G11" s="92"/>
      <c r="H11" s="93"/>
      <c r="I11" s="92"/>
      <c r="J11" s="92"/>
      <c r="K11" s="86"/>
      <c r="L11" s="94" t="s">
        <v>233</v>
      </c>
    </row>
    <row r="12" spans="1:12" ht="12.75">
      <c r="A12" s="88">
        <v>2029</v>
      </c>
      <c r="B12" s="88">
        <v>2029</v>
      </c>
      <c r="C12" s="95">
        <v>30</v>
      </c>
      <c r="D12" s="88">
        <v>1010</v>
      </c>
      <c r="E12" s="90" t="s">
        <v>234</v>
      </c>
      <c r="F12" s="91" t="s">
        <v>58</v>
      </c>
      <c r="G12" s="92"/>
      <c r="H12" s="93"/>
      <c r="I12" s="92" t="s">
        <v>32</v>
      </c>
      <c r="J12" s="92" t="s">
        <v>32</v>
      </c>
      <c r="K12" s="86"/>
      <c r="L12" s="94" t="s">
        <v>234</v>
      </c>
    </row>
    <row r="13" spans="1:12" ht="12.75">
      <c r="A13" s="88">
        <v>2030</v>
      </c>
      <c r="B13" s="88">
        <v>2030</v>
      </c>
      <c r="C13" s="95">
        <v>30</v>
      </c>
      <c r="D13" s="88">
        <v>1010</v>
      </c>
      <c r="E13" s="90" t="s">
        <v>235</v>
      </c>
      <c r="F13" s="91" t="s">
        <v>58</v>
      </c>
      <c r="G13" s="92"/>
      <c r="H13" s="93"/>
      <c r="I13" s="92" t="s">
        <v>31</v>
      </c>
      <c r="J13" s="92" t="s">
        <v>31</v>
      </c>
      <c r="K13" s="86"/>
      <c r="L13" s="94" t="s">
        <v>235</v>
      </c>
    </row>
    <row r="14" spans="1:12" ht="12.75">
      <c r="A14" s="88">
        <v>2031</v>
      </c>
      <c r="B14" s="88">
        <v>2031</v>
      </c>
      <c r="C14" s="95">
        <v>30</v>
      </c>
      <c r="D14" s="88">
        <v>1010</v>
      </c>
      <c r="E14" s="90" t="s">
        <v>236</v>
      </c>
      <c r="F14" s="91" t="s">
        <v>58</v>
      </c>
      <c r="G14" s="92"/>
      <c r="H14" s="93"/>
      <c r="I14" s="92" t="s">
        <v>30</v>
      </c>
      <c r="J14" s="92" t="s">
        <v>30</v>
      </c>
      <c r="K14" s="86"/>
      <c r="L14" s="94" t="s">
        <v>236</v>
      </c>
    </row>
    <row r="15" spans="1:12" ht="12.75">
      <c r="A15" s="88">
        <v>2032</v>
      </c>
      <c r="B15" s="88">
        <v>2032</v>
      </c>
      <c r="C15" s="95">
        <v>30</v>
      </c>
      <c r="D15" s="88">
        <v>1010</v>
      </c>
      <c r="E15" s="90" t="s">
        <v>237</v>
      </c>
      <c r="F15" s="91" t="s">
        <v>58</v>
      </c>
      <c r="G15" s="92"/>
      <c r="H15" s="93"/>
      <c r="I15" s="92"/>
      <c r="J15" s="92"/>
      <c r="K15" s="86"/>
      <c r="L15" s="94" t="s">
        <v>237</v>
      </c>
    </row>
    <row r="16" spans="1:12" ht="12.75">
      <c r="A16" s="88">
        <v>2033</v>
      </c>
      <c r="B16" s="88">
        <v>2033</v>
      </c>
      <c r="C16" s="89">
        <v>40</v>
      </c>
      <c r="D16" s="88">
        <v>1010</v>
      </c>
      <c r="E16" s="90" t="s">
        <v>238</v>
      </c>
      <c r="F16" s="91" t="s">
        <v>102</v>
      </c>
      <c r="G16" s="92"/>
      <c r="H16" s="93"/>
      <c r="I16" s="92"/>
      <c r="J16" s="92"/>
      <c r="K16" s="86"/>
      <c r="L16" s="94" t="s">
        <v>238</v>
      </c>
    </row>
    <row r="17" spans="1:12" ht="12.75">
      <c r="A17" s="88">
        <v>2034</v>
      </c>
      <c r="B17" s="88">
        <v>2034</v>
      </c>
      <c r="C17" s="89">
        <v>40</v>
      </c>
      <c r="D17" s="88">
        <v>1010</v>
      </c>
      <c r="E17" s="90" t="s">
        <v>239</v>
      </c>
      <c r="F17" s="91" t="s">
        <v>58</v>
      </c>
      <c r="G17" s="92"/>
      <c r="H17" s="93"/>
      <c r="I17" s="92" t="s">
        <v>32</v>
      </c>
      <c r="J17" s="92" t="s">
        <v>32</v>
      </c>
      <c r="K17" s="86"/>
      <c r="L17" s="94" t="s">
        <v>239</v>
      </c>
    </row>
    <row r="18" spans="1:12" ht="12.75">
      <c r="A18" s="88">
        <v>2035</v>
      </c>
      <c r="B18" s="88">
        <v>2035</v>
      </c>
      <c r="C18" s="89">
        <v>40</v>
      </c>
      <c r="D18" s="88">
        <v>1010</v>
      </c>
      <c r="E18" s="90" t="s">
        <v>240</v>
      </c>
      <c r="F18" s="91" t="s">
        <v>58</v>
      </c>
      <c r="G18" s="92"/>
      <c r="H18" s="93"/>
      <c r="I18" s="92" t="s">
        <v>31</v>
      </c>
      <c r="J18" s="92" t="s">
        <v>31</v>
      </c>
      <c r="K18" s="86"/>
      <c r="L18" s="94" t="s">
        <v>240</v>
      </c>
    </row>
    <row r="19" spans="1:12" ht="12.75">
      <c r="A19" s="88">
        <v>2036</v>
      </c>
      <c r="B19" s="88">
        <v>2036</v>
      </c>
      <c r="C19" s="89">
        <v>40</v>
      </c>
      <c r="D19" s="88">
        <v>1010</v>
      </c>
      <c r="E19" s="90" t="s">
        <v>241</v>
      </c>
      <c r="F19" s="91" t="s">
        <v>58</v>
      </c>
      <c r="G19" s="92"/>
      <c r="H19" s="93"/>
      <c r="I19" s="92" t="s">
        <v>30</v>
      </c>
      <c r="J19" s="92" t="s">
        <v>30</v>
      </c>
      <c r="K19" s="86"/>
      <c r="L19" s="94" t="s">
        <v>241</v>
      </c>
    </row>
    <row r="20" spans="1:12" ht="12.75">
      <c r="A20" s="88">
        <v>2037</v>
      </c>
      <c r="B20" s="88">
        <v>2037</v>
      </c>
      <c r="C20" s="89">
        <v>40</v>
      </c>
      <c r="D20" s="88">
        <v>1010</v>
      </c>
      <c r="E20" s="90" t="s">
        <v>242</v>
      </c>
      <c r="F20" s="91" t="s">
        <v>58</v>
      </c>
      <c r="G20" s="92"/>
      <c r="H20" s="93"/>
      <c r="I20" s="92" t="s">
        <v>28</v>
      </c>
      <c r="J20" s="92" t="s">
        <v>28</v>
      </c>
      <c r="K20" s="86"/>
      <c r="L20" s="94" t="s">
        <v>242</v>
      </c>
    </row>
    <row r="21" spans="1:12" ht="12.75">
      <c r="A21" s="88">
        <v>2038</v>
      </c>
      <c r="B21" s="88">
        <v>2038</v>
      </c>
      <c r="C21" s="89">
        <v>40</v>
      </c>
      <c r="D21" s="88">
        <v>1010</v>
      </c>
      <c r="E21" s="90" t="s">
        <v>243</v>
      </c>
      <c r="F21" s="91" t="s">
        <v>58</v>
      </c>
      <c r="G21" s="92"/>
      <c r="H21" s="93"/>
      <c r="I21" s="92" t="s">
        <v>27</v>
      </c>
      <c r="J21" s="92" t="s">
        <v>27</v>
      </c>
      <c r="K21" s="86"/>
      <c r="L21" s="94" t="s">
        <v>243</v>
      </c>
    </row>
    <row r="22" spans="1:12" ht="12.75">
      <c r="A22" s="96">
        <v>2927</v>
      </c>
      <c r="B22" s="96">
        <v>2927</v>
      </c>
      <c r="C22" s="94">
        <v>40</v>
      </c>
      <c r="D22" s="97">
        <v>125</v>
      </c>
      <c r="E22" s="98" t="s">
        <v>244</v>
      </c>
      <c r="F22" s="99" t="s">
        <v>245</v>
      </c>
      <c r="G22" s="100"/>
      <c r="H22" s="100"/>
      <c r="I22" s="100" t="s">
        <v>27</v>
      </c>
      <c r="J22" s="100" t="s">
        <v>27</v>
      </c>
      <c r="K22" s="86"/>
      <c r="L22" s="98" t="s">
        <v>246</v>
      </c>
    </row>
    <row r="23" spans="1:12" ht="12.75">
      <c r="A23" s="101">
        <v>2927</v>
      </c>
      <c r="B23" s="101">
        <v>2927</v>
      </c>
      <c r="C23" s="94">
        <v>40</v>
      </c>
      <c r="D23" s="98">
        <v>125</v>
      </c>
      <c r="E23" s="102" t="s">
        <v>26</v>
      </c>
      <c r="F23" s="103" t="s">
        <v>245</v>
      </c>
      <c r="G23" s="104"/>
      <c r="H23" s="104"/>
      <c r="I23" s="104" t="s">
        <v>27</v>
      </c>
      <c r="J23" s="104" t="s">
        <v>27</v>
      </c>
      <c r="K23" s="86"/>
      <c r="L23" s="98" t="s">
        <v>246</v>
      </c>
    </row>
    <row r="24" spans="1:12" ht="12.75">
      <c r="A24" s="101">
        <v>2928</v>
      </c>
      <c r="B24" s="101">
        <v>2928</v>
      </c>
      <c r="C24" s="94">
        <v>40</v>
      </c>
      <c r="D24" s="98">
        <v>125</v>
      </c>
      <c r="E24" s="102" t="s">
        <v>247</v>
      </c>
      <c r="F24" s="103" t="s">
        <v>245</v>
      </c>
      <c r="G24" s="104"/>
      <c r="H24" s="104"/>
      <c r="I24" s="104" t="s">
        <v>28</v>
      </c>
      <c r="J24" s="104" t="s">
        <v>28</v>
      </c>
      <c r="K24" s="86"/>
      <c r="L24" s="98" t="s">
        <v>247</v>
      </c>
    </row>
    <row r="25" spans="1:12" ht="12.75">
      <c r="A25" s="101">
        <v>2929</v>
      </c>
      <c r="B25" s="101">
        <v>2929</v>
      </c>
      <c r="C25" s="94">
        <v>40</v>
      </c>
      <c r="D25" s="98">
        <v>125</v>
      </c>
      <c r="E25" s="102" t="s">
        <v>248</v>
      </c>
      <c r="F25" s="103" t="s">
        <v>245</v>
      </c>
      <c r="G25" s="104"/>
      <c r="H25" s="104"/>
      <c r="I25" s="104" t="s">
        <v>29</v>
      </c>
      <c r="J25" s="104" t="s">
        <v>29</v>
      </c>
      <c r="K25" s="86"/>
      <c r="L25" s="98" t="s">
        <v>249</v>
      </c>
    </row>
    <row r="26" spans="1:12" ht="12.75">
      <c r="A26" s="101">
        <v>2930</v>
      </c>
      <c r="B26" s="101">
        <v>2930</v>
      </c>
      <c r="C26" s="94">
        <v>40</v>
      </c>
      <c r="D26" s="98">
        <v>125</v>
      </c>
      <c r="E26" s="102" t="s">
        <v>250</v>
      </c>
      <c r="F26" s="103" t="s">
        <v>245</v>
      </c>
      <c r="G26" s="104"/>
      <c r="H26" s="104"/>
      <c r="I26" s="104" t="s">
        <v>30</v>
      </c>
      <c r="J26" s="104" t="s">
        <v>30</v>
      </c>
      <c r="K26" s="86"/>
      <c r="L26" s="98" t="s">
        <v>250</v>
      </c>
    </row>
    <row r="27" spans="1:12" ht="12.75">
      <c r="A27" s="101">
        <v>2931</v>
      </c>
      <c r="B27" s="101">
        <v>2931</v>
      </c>
      <c r="C27" s="94">
        <v>40</v>
      </c>
      <c r="D27" s="98">
        <v>125</v>
      </c>
      <c r="E27" s="102" t="s">
        <v>251</v>
      </c>
      <c r="F27" s="103" t="s">
        <v>245</v>
      </c>
      <c r="G27" s="104"/>
      <c r="H27" s="104"/>
      <c r="I27" s="104" t="s">
        <v>31</v>
      </c>
      <c r="J27" s="104" t="s">
        <v>31</v>
      </c>
      <c r="K27" s="86"/>
      <c r="L27" s="98" t="s">
        <v>251</v>
      </c>
    </row>
    <row r="28" spans="1:12" ht="12.75">
      <c r="A28" s="101">
        <v>2933</v>
      </c>
      <c r="B28" s="101">
        <v>2933</v>
      </c>
      <c r="C28" s="94">
        <v>40</v>
      </c>
      <c r="D28" s="98">
        <v>125</v>
      </c>
      <c r="E28" s="102" t="s">
        <v>252</v>
      </c>
      <c r="F28" s="103" t="s">
        <v>245</v>
      </c>
      <c r="G28" s="104"/>
      <c r="H28" s="104"/>
      <c r="I28" s="104" t="s">
        <v>32</v>
      </c>
      <c r="J28" s="104" t="s">
        <v>32</v>
      </c>
      <c r="K28" s="86"/>
      <c r="L28" s="98" t="s">
        <v>253</v>
      </c>
    </row>
    <row r="29" spans="1:12" ht="12.75">
      <c r="A29" s="105">
        <v>3262</v>
      </c>
      <c r="B29" s="105">
        <v>3262</v>
      </c>
      <c r="C29" s="94">
        <v>40</v>
      </c>
      <c r="D29" s="88">
        <v>1010</v>
      </c>
      <c r="E29" s="105" t="s">
        <v>33</v>
      </c>
      <c r="F29" s="106" t="s">
        <v>34</v>
      </c>
      <c r="G29" s="100"/>
      <c r="H29" s="107"/>
      <c r="I29" s="108"/>
      <c r="J29" s="86"/>
      <c r="K29" s="86"/>
      <c r="L29" s="102" t="s">
        <v>33</v>
      </c>
    </row>
    <row r="30" spans="1:12" ht="12.75">
      <c r="A30" s="105">
        <v>3263</v>
      </c>
      <c r="B30" s="105">
        <v>3263</v>
      </c>
      <c r="C30" s="94">
        <v>40</v>
      </c>
      <c r="D30" s="88">
        <v>1010</v>
      </c>
      <c r="E30" s="109" t="s">
        <v>35</v>
      </c>
      <c r="F30" s="106" t="s">
        <v>34</v>
      </c>
      <c r="G30" s="100"/>
      <c r="H30" s="104"/>
      <c r="I30" s="108"/>
      <c r="J30" s="86"/>
      <c r="K30" s="86"/>
      <c r="L30" s="102" t="s">
        <v>254</v>
      </c>
    </row>
    <row r="31" spans="1:12" ht="12.75">
      <c r="A31" s="110">
        <v>4000</v>
      </c>
      <c r="B31" s="110">
        <v>4000</v>
      </c>
      <c r="C31" s="111">
        <v>30</v>
      </c>
      <c r="D31" s="97">
        <v>1157</v>
      </c>
      <c r="E31" s="90" t="s">
        <v>255</v>
      </c>
      <c r="F31" s="112" t="s">
        <v>34</v>
      </c>
      <c r="G31" s="113" t="s">
        <v>36</v>
      </c>
      <c r="H31" s="107"/>
      <c r="I31" s="113">
        <v>10</v>
      </c>
      <c r="J31" s="114"/>
      <c r="K31" s="114"/>
      <c r="L31" s="90" t="s">
        <v>255</v>
      </c>
    </row>
    <row r="32" spans="1:12" ht="12.75">
      <c r="A32" s="110">
        <v>4001</v>
      </c>
      <c r="B32" s="110">
        <v>4001</v>
      </c>
      <c r="C32" s="111">
        <v>30</v>
      </c>
      <c r="D32" s="97">
        <v>1157</v>
      </c>
      <c r="E32" s="90" t="s">
        <v>256</v>
      </c>
      <c r="F32" s="112" t="s">
        <v>34</v>
      </c>
      <c r="G32" s="113">
        <v>8</v>
      </c>
      <c r="H32" s="107"/>
      <c r="I32" s="113">
        <v>5</v>
      </c>
      <c r="J32" s="114"/>
      <c r="K32" s="114"/>
      <c r="L32" s="90" t="s">
        <v>256</v>
      </c>
    </row>
    <row r="33" spans="1:12" ht="12.75">
      <c r="A33" s="110">
        <v>4002</v>
      </c>
      <c r="B33" s="110">
        <v>4002</v>
      </c>
      <c r="C33" s="111">
        <v>30</v>
      </c>
      <c r="D33" s="97">
        <v>1157</v>
      </c>
      <c r="E33" s="90" t="s">
        <v>257</v>
      </c>
      <c r="F33" s="112" t="s">
        <v>34</v>
      </c>
      <c r="G33" s="113">
        <v>10</v>
      </c>
      <c r="H33" s="107"/>
      <c r="I33" s="113">
        <v>7</v>
      </c>
      <c r="J33" s="114"/>
      <c r="K33" s="114"/>
      <c r="L33" s="90" t="s">
        <v>257</v>
      </c>
    </row>
    <row r="34" spans="1:12" ht="12.75">
      <c r="A34" s="110">
        <v>4003</v>
      </c>
      <c r="B34" s="110">
        <v>4003</v>
      </c>
      <c r="C34" s="111">
        <v>30</v>
      </c>
      <c r="D34" s="97">
        <v>1157</v>
      </c>
      <c r="E34" s="90" t="s">
        <v>258</v>
      </c>
      <c r="F34" s="112" t="s">
        <v>34</v>
      </c>
      <c r="G34" s="113">
        <v>12</v>
      </c>
      <c r="H34" s="107"/>
      <c r="I34" s="113">
        <v>9</v>
      </c>
      <c r="J34" s="114"/>
      <c r="K34" s="114"/>
      <c r="L34" s="90" t="s">
        <v>258</v>
      </c>
    </row>
    <row r="35" spans="1:12" ht="12.75">
      <c r="A35" s="110">
        <v>4004</v>
      </c>
      <c r="B35" s="110">
        <v>4004</v>
      </c>
      <c r="C35" s="111">
        <v>30</v>
      </c>
      <c r="D35" s="97">
        <v>1157</v>
      </c>
      <c r="E35" s="90" t="s">
        <v>206</v>
      </c>
      <c r="F35" s="112" t="s">
        <v>34</v>
      </c>
      <c r="G35" s="113">
        <v>8</v>
      </c>
      <c r="H35" s="107"/>
      <c r="I35" s="113">
        <v>5</v>
      </c>
      <c r="J35" s="114"/>
      <c r="K35" s="114"/>
      <c r="L35" s="90" t="s">
        <v>206</v>
      </c>
    </row>
    <row r="36" spans="1:12" ht="12.75">
      <c r="A36" s="110">
        <v>4005</v>
      </c>
      <c r="B36" s="110">
        <v>4005</v>
      </c>
      <c r="C36" s="111">
        <v>30</v>
      </c>
      <c r="D36" s="97">
        <v>1157</v>
      </c>
      <c r="E36" s="90" t="s">
        <v>207</v>
      </c>
      <c r="F36" s="112" t="s">
        <v>34</v>
      </c>
      <c r="G36" s="113">
        <v>10</v>
      </c>
      <c r="H36" s="107"/>
      <c r="I36" s="113">
        <v>7</v>
      </c>
      <c r="J36" s="114"/>
      <c r="K36" s="114"/>
      <c r="L36" s="90" t="s">
        <v>207</v>
      </c>
    </row>
    <row r="37" spans="1:12" ht="12.75">
      <c r="A37" s="110">
        <v>4006</v>
      </c>
      <c r="B37" s="110">
        <v>4006</v>
      </c>
      <c r="C37" s="111">
        <v>30</v>
      </c>
      <c r="D37" s="97">
        <v>1157</v>
      </c>
      <c r="E37" s="90" t="s">
        <v>208</v>
      </c>
      <c r="F37" s="112" t="s">
        <v>34</v>
      </c>
      <c r="G37" s="113">
        <v>12</v>
      </c>
      <c r="H37" s="107"/>
      <c r="I37" s="113">
        <v>9</v>
      </c>
      <c r="J37" s="114"/>
      <c r="K37" s="114"/>
      <c r="L37" s="90" t="s">
        <v>208</v>
      </c>
    </row>
    <row r="38" spans="1:12" ht="12.75">
      <c r="A38" s="110">
        <v>4007</v>
      </c>
      <c r="B38" s="110">
        <v>4007</v>
      </c>
      <c r="C38" s="111">
        <v>30</v>
      </c>
      <c r="D38" s="97">
        <v>1157</v>
      </c>
      <c r="E38" s="90" t="s">
        <v>259</v>
      </c>
      <c r="F38" s="112" t="s">
        <v>34</v>
      </c>
      <c r="G38" s="113">
        <v>8</v>
      </c>
      <c r="H38" s="107"/>
      <c r="I38" s="113">
        <v>5</v>
      </c>
      <c r="J38" s="114"/>
      <c r="K38" s="114"/>
      <c r="L38" s="90" t="s">
        <v>209</v>
      </c>
    </row>
    <row r="39" spans="1:12" ht="12.75">
      <c r="A39" s="110">
        <v>4008</v>
      </c>
      <c r="B39" s="110">
        <v>4008</v>
      </c>
      <c r="C39" s="111">
        <v>30</v>
      </c>
      <c r="D39" s="97">
        <v>1157</v>
      </c>
      <c r="E39" s="90" t="s">
        <v>260</v>
      </c>
      <c r="F39" s="112" t="s">
        <v>34</v>
      </c>
      <c r="G39" s="113">
        <v>10</v>
      </c>
      <c r="H39" s="107"/>
      <c r="I39" s="113">
        <v>7</v>
      </c>
      <c r="J39" s="114"/>
      <c r="K39" s="114"/>
      <c r="L39" s="90" t="s">
        <v>210</v>
      </c>
    </row>
    <row r="40" spans="1:12" ht="12.75">
      <c r="A40" s="110">
        <v>4009</v>
      </c>
      <c r="B40" s="110">
        <v>4009</v>
      </c>
      <c r="C40" s="111">
        <v>30</v>
      </c>
      <c r="D40" s="97">
        <v>1157</v>
      </c>
      <c r="E40" s="90" t="s">
        <v>261</v>
      </c>
      <c r="F40" s="112" t="s">
        <v>34</v>
      </c>
      <c r="G40" s="113">
        <v>12</v>
      </c>
      <c r="H40" s="107"/>
      <c r="I40" s="113">
        <v>9</v>
      </c>
      <c r="J40" s="114"/>
      <c r="K40" s="114"/>
      <c r="L40" s="90" t="s">
        <v>211</v>
      </c>
    </row>
    <row r="41" spans="1:12" ht="12.75">
      <c r="A41" s="110">
        <v>4010</v>
      </c>
      <c r="B41" s="110">
        <v>4010</v>
      </c>
      <c r="C41" s="111">
        <v>30</v>
      </c>
      <c r="D41" s="97">
        <v>1157</v>
      </c>
      <c r="E41" s="90" t="s">
        <v>262</v>
      </c>
      <c r="F41" s="112" t="s">
        <v>34</v>
      </c>
      <c r="G41" s="113">
        <v>8</v>
      </c>
      <c r="H41" s="107"/>
      <c r="I41" s="113">
        <v>5</v>
      </c>
      <c r="J41" s="114"/>
      <c r="K41" s="114"/>
      <c r="L41" s="90" t="s">
        <v>209</v>
      </c>
    </row>
    <row r="42" spans="1:12" ht="12.75">
      <c r="A42" s="110">
        <v>4011</v>
      </c>
      <c r="B42" s="110">
        <v>4011</v>
      </c>
      <c r="C42" s="111">
        <v>30</v>
      </c>
      <c r="D42" s="97">
        <v>1157</v>
      </c>
      <c r="E42" s="90" t="s">
        <v>263</v>
      </c>
      <c r="F42" s="112" t="s">
        <v>34</v>
      </c>
      <c r="G42" s="113">
        <v>12</v>
      </c>
      <c r="H42" s="107"/>
      <c r="I42" s="113">
        <v>9</v>
      </c>
      <c r="J42" s="114"/>
      <c r="K42" s="114"/>
      <c r="L42" s="90" t="s">
        <v>211</v>
      </c>
    </row>
    <row r="43" spans="1:12" ht="12.75">
      <c r="A43" s="110">
        <v>4012</v>
      </c>
      <c r="B43" s="110">
        <v>4012</v>
      </c>
      <c r="C43" s="111">
        <v>30</v>
      </c>
      <c r="D43" s="97">
        <v>1157</v>
      </c>
      <c r="E43" s="90" t="s">
        <v>37</v>
      </c>
      <c r="F43" s="112" t="s">
        <v>34</v>
      </c>
      <c r="G43" s="113">
        <v>16</v>
      </c>
      <c r="H43" s="107"/>
      <c r="I43" s="113">
        <v>11</v>
      </c>
      <c r="J43" s="114"/>
      <c r="K43" s="114"/>
      <c r="L43" s="90" t="s">
        <v>37</v>
      </c>
    </row>
    <row r="44" spans="1:12" ht="12.75">
      <c r="A44" s="110">
        <v>4013</v>
      </c>
      <c r="B44" s="110">
        <v>4013</v>
      </c>
      <c r="C44" s="111">
        <v>30</v>
      </c>
      <c r="D44" s="97">
        <v>1157</v>
      </c>
      <c r="E44" s="90" t="s">
        <v>212</v>
      </c>
      <c r="F44" s="112" t="s">
        <v>34</v>
      </c>
      <c r="G44" s="113">
        <v>4</v>
      </c>
      <c r="H44" s="107"/>
      <c r="I44" s="113">
        <v>4</v>
      </c>
      <c r="J44" s="114"/>
      <c r="K44" s="114"/>
      <c r="L44" s="90" t="s">
        <v>212</v>
      </c>
    </row>
    <row r="45" spans="1:12" ht="12.75">
      <c r="A45" s="110">
        <v>4014</v>
      </c>
      <c r="B45" s="110">
        <v>4014</v>
      </c>
      <c r="C45" s="111">
        <v>30</v>
      </c>
      <c r="D45" s="97">
        <v>1157</v>
      </c>
      <c r="E45" s="90" t="s">
        <v>264</v>
      </c>
      <c r="F45" s="112" t="s">
        <v>34</v>
      </c>
      <c r="G45" s="113">
        <v>11</v>
      </c>
      <c r="H45" s="107"/>
      <c r="I45" s="113">
        <v>8</v>
      </c>
      <c r="J45" s="114"/>
      <c r="K45" s="114"/>
      <c r="L45" s="90" t="s">
        <v>265</v>
      </c>
    </row>
    <row r="46" spans="1:12" ht="12.75">
      <c r="A46" s="110">
        <v>4015</v>
      </c>
      <c r="B46" s="110">
        <v>4015</v>
      </c>
      <c r="C46" s="111">
        <v>30</v>
      </c>
      <c r="D46" s="97">
        <v>1157</v>
      </c>
      <c r="E46" s="90" t="s">
        <v>266</v>
      </c>
      <c r="F46" s="112" t="s">
        <v>34</v>
      </c>
      <c r="G46" s="113">
        <v>13</v>
      </c>
      <c r="H46" s="107"/>
      <c r="I46" s="113">
        <v>10</v>
      </c>
      <c r="J46" s="114"/>
      <c r="K46" s="114"/>
      <c r="L46" s="90" t="s">
        <v>267</v>
      </c>
    </row>
    <row r="47" spans="1:12" ht="12.75">
      <c r="A47" s="110">
        <v>4016</v>
      </c>
      <c r="B47" s="110">
        <v>4016</v>
      </c>
      <c r="C47" s="111">
        <v>30</v>
      </c>
      <c r="D47" s="97">
        <v>1157</v>
      </c>
      <c r="E47" s="90" t="s">
        <v>268</v>
      </c>
      <c r="F47" s="112" t="s">
        <v>34</v>
      </c>
      <c r="G47" s="113">
        <v>11</v>
      </c>
      <c r="H47" s="107"/>
      <c r="I47" s="113">
        <v>8</v>
      </c>
      <c r="J47" s="114"/>
      <c r="K47" s="114"/>
      <c r="L47" s="90" t="s">
        <v>265</v>
      </c>
    </row>
    <row r="48" spans="1:12" ht="12.75">
      <c r="A48" s="110">
        <v>4017</v>
      </c>
      <c r="B48" s="110">
        <v>4017</v>
      </c>
      <c r="C48" s="111">
        <v>30</v>
      </c>
      <c r="D48" s="97">
        <v>1157</v>
      </c>
      <c r="E48" s="90" t="s">
        <v>269</v>
      </c>
      <c r="F48" s="112" t="s">
        <v>34</v>
      </c>
      <c r="G48" s="113">
        <v>9</v>
      </c>
      <c r="H48" s="107"/>
      <c r="I48" s="113">
        <v>6</v>
      </c>
      <c r="J48" s="114"/>
      <c r="K48" s="114"/>
      <c r="L48" s="90" t="s">
        <v>270</v>
      </c>
    </row>
    <row r="49" spans="1:12" ht="12.75">
      <c r="A49" s="110">
        <v>4018</v>
      </c>
      <c r="B49" s="110">
        <v>4018</v>
      </c>
      <c r="C49" s="111">
        <v>30</v>
      </c>
      <c r="D49" s="97">
        <v>1157</v>
      </c>
      <c r="E49" s="90" t="s">
        <v>271</v>
      </c>
      <c r="F49" s="112" t="s">
        <v>34</v>
      </c>
      <c r="G49" s="113">
        <v>4</v>
      </c>
      <c r="H49" s="107"/>
      <c r="I49" s="113">
        <v>4</v>
      </c>
      <c r="J49" s="114"/>
      <c r="K49" s="114"/>
      <c r="L49" s="90" t="s">
        <v>272</v>
      </c>
    </row>
    <row r="50" spans="1:12" ht="12.75">
      <c r="A50" s="110">
        <v>4019</v>
      </c>
      <c r="B50" s="110">
        <v>4019</v>
      </c>
      <c r="C50" s="111">
        <v>30</v>
      </c>
      <c r="D50" s="97">
        <v>1157</v>
      </c>
      <c r="E50" s="90" t="s">
        <v>273</v>
      </c>
      <c r="F50" s="112" t="s">
        <v>34</v>
      </c>
      <c r="G50" s="113">
        <v>4</v>
      </c>
      <c r="H50" s="107"/>
      <c r="I50" s="113">
        <v>4</v>
      </c>
      <c r="J50" s="114"/>
      <c r="K50" s="114"/>
      <c r="L50" s="90" t="s">
        <v>273</v>
      </c>
    </row>
    <row r="51" spans="1:12" ht="12.75">
      <c r="A51" s="110">
        <v>4020</v>
      </c>
      <c r="B51" s="110">
        <v>4020</v>
      </c>
      <c r="C51" s="111">
        <v>30</v>
      </c>
      <c r="D51" s="97">
        <v>1157</v>
      </c>
      <c r="E51" s="90" t="s">
        <v>274</v>
      </c>
      <c r="F51" s="112" t="s">
        <v>34</v>
      </c>
      <c r="G51" s="113">
        <v>4</v>
      </c>
      <c r="H51" s="107"/>
      <c r="I51" s="113">
        <v>4</v>
      </c>
      <c r="J51" s="114"/>
      <c r="K51" s="114"/>
      <c r="L51" s="90" t="s">
        <v>274</v>
      </c>
    </row>
    <row r="52" spans="1:12" ht="12.75">
      <c r="A52" s="110">
        <v>4021</v>
      </c>
      <c r="B52" s="110">
        <v>4021</v>
      </c>
      <c r="C52" s="111">
        <v>30</v>
      </c>
      <c r="D52" s="97">
        <v>1157</v>
      </c>
      <c r="E52" s="90" t="s">
        <v>275</v>
      </c>
      <c r="F52" s="112" t="s">
        <v>34</v>
      </c>
      <c r="G52" s="113">
        <v>4</v>
      </c>
      <c r="H52" s="107"/>
      <c r="I52" s="113">
        <v>4</v>
      </c>
      <c r="J52" s="114"/>
      <c r="K52" s="114"/>
      <c r="L52" s="90" t="s">
        <v>275</v>
      </c>
    </row>
    <row r="53" spans="1:12" ht="12.75">
      <c r="A53" s="110">
        <v>4022</v>
      </c>
      <c r="B53" s="110">
        <v>4022</v>
      </c>
      <c r="C53" s="111">
        <v>30</v>
      </c>
      <c r="D53" s="97">
        <v>1157</v>
      </c>
      <c r="E53" s="90" t="s">
        <v>276</v>
      </c>
      <c r="F53" s="112" t="s">
        <v>34</v>
      </c>
      <c r="G53" s="113">
        <v>4</v>
      </c>
      <c r="H53" s="107"/>
      <c r="I53" s="113">
        <v>4</v>
      </c>
      <c r="J53" s="114"/>
      <c r="K53" s="114"/>
      <c r="L53" s="90" t="s">
        <v>272</v>
      </c>
    </row>
    <row r="54" spans="1:12" ht="12.75">
      <c r="A54" s="110">
        <v>4023</v>
      </c>
      <c r="B54" s="110">
        <v>4023</v>
      </c>
      <c r="C54" s="111">
        <v>30</v>
      </c>
      <c r="D54" s="97">
        <v>1157</v>
      </c>
      <c r="E54" s="90" t="s">
        <v>277</v>
      </c>
      <c r="F54" s="112" t="s">
        <v>34</v>
      </c>
      <c r="G54" s="113">
        <v>4</v>
      </c>
      <c r="H54" s="107"/>
      <c r="I54" s="113">
        <v>4</v>
      </c>
      <c r="J54" s="114"/>
      <c r="K54" s="114"/>
      <c r="L54" s="90" t="s">
        <v>277</v>
      </c>
    </row>
    <row r="55" spans="1:12" ht="12.75">
      <c r="A55" s="110">
        <v>4024</v>
      </c>
      <c r="B55" s="110">
        <v>4024</v>
      </c>
      <c r="C55" s="111">
        <v>30</v>
      </c>
      <c r="D55" s="97">
        <v>1157</v>
      </c>
      <c r="E55" s="90" t="s">
        <v>278</v>
      </c>
      <c r="F55" s="112" t="s">
        <v>38</v>
      </c>
      <c r="G55" s="113">
        <v>2</v>
      </c>
      <c r="H55" s="115" t="s">
        <v>39</v>
      </c>
      <c r="I55" s="113">
        <v>1</v>
      </c>
      <c r="J55" s="114"/>
      <c r="K55" s="114"/>
      <c r="L55" s="90" t="s">
        <v>279</v>
      </c>
    </row>
    <row r="56" spans="1:12" ht="12.75">
      <c r="A56" s="110">
        <v>4025</v>
      </c>
      <c r="B56" s="110">
        <v>4025</v>
      </c>
      <c r="C56" s="111">
        <v>30</v>
      </c>
      <c r="D56" s="97">
        <v>1157</v>
      </c>
      <c r="E56" s="90" t="s">
        <v>280</v>
      </c>
      <c r="F56" s="112" t="s">
        <v>38</v>
      </c>
      <c r="G56" s="113">
        <v>1</v>
      </c>
      <c r="H56" s="115" t="s">
        <v>39</v>
      </c>
      <c r="I56" s="113">
        <v>1</v>
      </c>
      <c r="J56" s="114"/>
      <c r="K56" s="114"/>
      <c r="L56" s="90" t="s">
        <v>279</v>
      </c>
    </row>
    <row r="57" spans="1:12" ht="12.75">
      <c r="A57" s="110">
        <v>4026</v>
      </c>
      <c r="B57" s="110">
        <v>4026</v>
      </c>
      <c r="C57" s="111">
        <v>30</v>
      </c>
      <c r="D57" s="97">
        <v>1157</v>
      </c>
      <c r="E57" s="90" t="s">
        <v>281</v>
      </c>
      <c r="F57" s="112" t="s">
        <v>38</v>
      </c>
      <c r="G57" s="113">
        <v>4</v>
      </c>
      <c r="H57" s="115" t="s">
        <v>39</v>
      </c>
      <c r="I57" s="113">
        <v>3</v>
      </c>
      <c r="J57" s="114"/>
      <c r="K57" s="114"/>
      <c r="L57" s="90" t="s">
        <v>279</v>
      </c>
    </row>
    <row r="58" spans="1:12" ht="12.75">
      <c r="A58" s="110">
        <v>4027</v>
      </c>
      <c r="B58" s="110">
        <v>4027</v>
      </c>
      <c r="C58" s="111">
        <v>30</v>
      </c>
      <c r="D58" s="97">
        <v>1157</v>
      </c>
      <c r="E58" s="90" t="s">
        <v>282</v>
      </c>
      <c r="F58" s="112" t="s">
        <v>38</v>
      </c>
      <c r="G58" s="113">
        <v>3</v>
      </c>
      <c r="H58" s="115" t="s">
        <v>39</v>
      </c>
      <c r="I58" s="113">
        <v>2</v>
      </c>
      <c r="J58" s="114"/>
      <c r="K58" s="114"/>
      <c r="L58" s="90" t="s">
        <v>279</v>
      </c>
    </row>
    <row r="59" spans="1:12" ht="12.75">
      <c r="A59" s="110">
        <v>4028</v>
      </c>
      <c r="B59" s="110">
        <v>4028</v>
      </c>
      <c r="C59" s="111">
        <v>30</v>
      </c>
      <c r="D59" s="97">
        <v>1157</v>
      </c>
      <c r="E59" s="90" t="s">
        <v>40</v>
      </c>
      <c r="F59" s="112" t="s">
        <v>38</v>
      </c>
      <c r="G59" s="113">
        <v>1</v>
      </c>
      <c r="H59" s="115" t="s">
        <v>39</v>
      </c>
      <c r="I59" s="113">
        <v>1</v>
      </c>
      <c r="J59" s="114"/>
      <c r="K59" s="114"/>
      <c r="L59" s="90" t="s">
        <v>279</v>
      </c>
    </row>
    <row r="60" spans="1:12" ht="12.75">
      <c r="A60" s="110">
        <v>4029</v>
      </c>
      <c r="B60" s="110">
        <v>4029</v>
      </c>
      <c r="C60" s="111">
        <v>30</v>
      </c>
      <c r="D60" s="97">
        <v>1157</v>
      </c>
      <c r="E60" s="90" t="s">
        <v>41</v>
      </c>
      <c r="F60" s="112" t="s">
        <v>38</v>
      </c>
      <c r="G60" s="113">
        <v>4</v>
      </c>
      <c r="H60" s="115" t="s">
        <v>39</v>
      </c>
      <c r="I60" s="113">
        <v>3</v>
      </c>
      <c r="J60" s="114"/>
      <c r="K60" s="114"/>
      <c r="L60" s="90" t="s">
        <v>279</v>
      </c>
    </row>
    <row r="61" spans="1:12" ht="12.75">
      <c r="A61" s="110">
        <v>4030</v>
      </c>
      <c r="B61" s="110">
        <v>4030</v>
      </c>
      <c r="C61" s="111">
        <v>30</v>
      </c>
      <c r="D61" s="97">
        <v>1157</v>
      </c>
      <c r="E61" s="90" t="s">
        <v>42</v>
      </c>
      <c r="F61" s="112" t="s">
        <v>38</v>
      </c>
      <c r="G61" s="113">
        <v>3</v>
      </c>
      <c r="H61" s="115" t="s">
        <v>39</v>
      </c>
      <c r="I61" s="113">
        <v>2</v>
      </c>
      <c r="J61" s="114"/>
      <c r="K61" s="114"/>
      <c r="L61" s="90" t="s">
        <v>279</v>
      </c>
    </row>
    <row r="62" spans="1:12" ht="12.75">
      <c r="A62" s="110">
        <v>4031</v>
      </c>
      <c r="B62" s="116">
        <v>4031</v>
      </c>
      <c r="C62" s="111">
        <v>30</v>
      </c>
      <c r="D62" s="97">
        <v>1157</v>
      </c>
      <c r="E62" s="90" t="s">
        <v>43</v>
      </c>
      <c r="F62" s="117" t="s">
        <v>38</v>
      </c>
      <c r="G62" s="118">
        <v>4</v>
      </c>
      <c r="H62" s="119" t="s">
        <v>39</v>
      </c>
      <c r="I62" s="118">
        <v>4</v>
      </c>
      <c r="J62" s="114"/>
      <c r="K62" s="114"/>
      <c r="L62" s="90" t="s">
        <v>283</v>
      </c>
    </row>
    <row r="63" spans="1:12" ht="12.75">
      <c r="A63" s="110">
        <v>4032</v>
      </c>
      <c r="B63" s="110">
        <v>4032</v>
      </c>
      <c r="C63" s="111">
        <v>20</v>
      </c>
      <c r="D63" s="97">
        <v>1157</v>
      </c>
      <c r="E63" s="90" t="s">
        <v>44</v>
      </c>
      <c r="F63" s="112" t="s">
        <v>45</v>
      </c>
      <c r="G63" s="113">
        <v>1</v>
      </c>
      <c r="H63" s="115" t="s">
        <v>39</v>
      </c>
      <c r="I63" s="113">
        <v>1</v>
      </c>
      <c r="J63" s="114"/>
      <c r="K63" s="114"/>
      <c r="L63" s="90" t="s">
        <v>44</v>
      </c>
    </row>
    <row r="64" spans="1:12" ht="12.75">
      <c r="A64" s="110">
        <v>4032</v>
      </c>
      <c r="B64" s="110">
        <v>4032</v>
      </c>
      <c r="C64" s="111">
        <v>20</v>
      </c>
      <c r="D64" s="97">
        <v>1157</v>
      </c>
      <c r="E64" s="90" t="s">
        <v>44</v>
      </c>
      <c r="F64" s="112" t="s">
        <v>45</v>
      </c>
      <c r="G64" s="113">
        <v>1</v>
      </c>
      <c r="H64" s="115" t="s">
        <v>39</v>
      </c>
      <c r="I64" s="113">
        <v>1</v>
      </c>
      <c r="J64" s="114"/>
      <c r="K64" s="114"/>
      <c r="L64" s="90" t="s">
        <v>44</v>
      </c>
    </row>
    <row r="65" spans="1:12" ht="12.75">
      <c r="A65" s="120">
        <v>4032</v>
      </c>
      <c r="B65" s="120">
        <v>4032</v>
      </c>
      <c r="C65" s="121">
        <v>12</v>
      </c>
      <c r="D65" s="97">
        <v>1157</v>
      </c>
      <c r="E65" s="122" t="s">
        <v>44</v>
      </c>
      <c r="F65" s="123" t="s">
        <v>45</v>
      </c>
      <c r="G65" s="124">
        <v>1</v>
      </c>
      <c r="H65" s="125" t="s">
        <v>39</v>
      </c>
      <c r="I65" s="124">
        <v>1</v>
      </c>
      <c r="J65" s="114"/>
      <c r="K65" s="114"/>
      <c r="L65" s="122" t="s">
        <v>44</v>
      </c>
    </row>
    <row r="66" spans="1:12" ht="12.75">
      <c r="A66" s="110">
        <v>4033</v>
      </c>
      <c r="B66" s="110">
        <v>4033</v>
      </c>
      <c r="C66" s="111">
        <v>30</v>
      </c>
      <c r="D66" s="97">
        <v>1157</v>
      </c>
      <c r="E66" s="90" t="s">
        <v>284</v>
      </c>
      <c r="F66" s="112" t="s">
        <v>38</v>
      </c>
      <c r="G66" s="113">
        <v>4</v>
      </c>
      <c r="H66" s="115" t="s">
        <v>39</v>
      </c>
      <c r="I66" s="113">
        <v>3</v>
      </c>
      <c r="J66" s="114"/>
      <c r="K66" s="114"/>
      <c r="L66" s="90" t="s">
        <v>279</v>
      </c>
    </row>
    <row r="67" spans="1:12" ht="12.75">
      <c r="A67" s="110">
        <v>4034</v>
      </c>
      <c r="B67" s="110">
        <v>4034</v>
      </c>
      <c r="C67" s="111">
        <v>30</v>
      </c>
      <c r="D67" s="97">
        <v>1157</v>
      </c>
      <c r="E67" s="90" t="s">
        <v>46</v>
      </c>
      <c r="F67" s="112" t="s">
        <v>38</v>
      </c>
      <c r="G67" s="113">
        <v>1</v>
      </c>
      <c r="H67" s="115" t="s">
        <v>39</v>
      </c>
      <c r="I67" s="113">
        <v>1</v>
      </c>
      <c r="J67" s="114"/>
      <c r="K67" s="114"/>
      <c r="L67" s="90" t="s">
        <v>279</v>
      </c>
    </row>
    <row r="68" spans="1:12" ht="12.75">
      <c r="A68" s="110">
        <v>4035</v>
      </c>
      <c r="B68" s="110">
        <v>4035</v>
      </c>
      <c r="C68" s="111">
        <v>30</v>
      </c>
      <c r="D68" s="97">
        <v>1157</v>
      </c>
      <c r="E68" s="90" t="s">
        <v>285</v>
      </c>
      <c r="F68" s="112" t="s">
        <v>38</v>
      </c>
      <c r="G68" s="113">
        <v>4</v>
      </c>
      <c r="H68" s="115" t="s">
        <v>39</v>
      </c>
      <c r="I68" s="113">
        <v>3</v>
      </c>
      <c r="J68" s="114"/>
      <c r="K68" s="114"/>
      <c r="L68" s="90" t="s">
        <v>279</v>
      </c>
    </row>
    <row r="69" spans="1:12" ht="12.75">
      <c r="A69" s="110">
        <v>4036</v>
      </c>
      <c r="B69" s="110">
        <v>4036</v>
      </c>
      <c r="C69" s="111">
        <v>30</v>
      </c>
      <c r="D69" s="97">
        <v>1157</v>
      </c>
      <c r="E69" s="90" t="s">
        <v>286</v>
      </c>
      <c r="F69" s="112" t="s">
        <v>38</v>
      </c>
      <c r="G69" s="113">
        <v>3</v>
      </c>
      <c r="H69" s="115" t="s">
        <v>39</v>
      </c>
      <c r="I69" s="113">
        <v>2</v>
      </c>
      <c r="J69" s="114"/>
      <c r="K69" s="114"/>
      <c r="L69" s="90" t="s">
        <v>279</v>
      </c>
    </row>
    <row r="70" spans="1:12" ht="12.75">
      <c r="A70" s="110">
        <v>4037</v>
      </c>
      <c r="B70" s="116">
        <v>4037</v>
      </c>
      <c r="C70" s="111">
        <v>30</v>
      </c>
      <c r="D70" s="97">
        <v>1157</v>
      </c>
      <c r="E70" s="90" t="s">
        <v>287</v>
      </c>
      <c r="F70" s="117" t="s">
        <v>38</v>
      </c>
      <c r="G70" s="118">
        <v>3</v>
      </c>
      <c r="H70" s="119" t="s">
        <v>39</v>
      </c>
      <c r="I70" s="118">
        <v>3</v>
      </c>
      <c r="J70" s="114"/>
      <c r="K70" s="114"/>
      <c r="L70" s="90" t="s">
        <v>288</v>
      </c>
    </row>
    <row r="71" spans="1:12" ht="12.75">
      <c r="A71" s="110">
        <v>4038</v>
      </c>
      <c r="B71" s="110">
        <v>4038</v>
      </c>
      <c r="C71" s="111">
        <v>30</v>
      </c>
      <c r="D71" s="97">
        <v>1157</v>
      </c>
      <c r="E71" s="90" t="s">
        <v>47</v>
      </c>
      <c r="F71" s="112" t="s">
        <v>38</v>
      </c>
      <c r="G71" s="113">
        <v>1</v>
      </c>
      <c r="H71" s="115" t="s">
        <v>39</v>
      </c>
      <c r="I71" s="113">
        <v>1</v>
      </c>
      <c r="J71" s="114"/>
      <c r="K71" s="114"/>
      <c r="L71" s="90" t="s">
        <v>47</v>
      </c>
    </row>
    <row r="72" spans="1:12" ht="12.75">
      <c r="A72" s="110">
        <v>4039</v>
      </c>
      <c r="B72" s="110">
        <v>4039</v>
      </c>
      <c r="C72" s="111">
        <v>30</v>
      </c>
      <c r="D72" s="97">
        <v>1157</v>
      </c>
      <c r="E72" s="90" t="s">
        <v>48</v>
      </c>
      <c r="F72" s="112" t="s">
        <v>38</v>
      </c>
      <c r="G72" s="113">
        <v>4</v>
      </c>
      <c r="H72" s="115" t="s">
        <v>39</v>
      </c>
      <c r="I72" s="113">
        <v>3</v>
      </c>
      <c r="J72" s="114"/>
      <c r="K72" s="114"/>
      <c r="L72" s="90" t="s">
        <v>47</v>
      </c>
    </row>
    <row r="73" spans="1:12" ht="12.75">
      <c r="A73" s="110">
        <v>4040</v>
      </c>
      <c r="B73" s="110">
        <v>4040</v>
      </c>
      <c r="C73" s="111">
        <v>30</v>
      </c>
      <c r="D73" s="97">
        <v>1157</v>
      </c>
      <c r="E73" s="90" t="s">
        <v>49</v>
      </c>
      <c r="F73" s="112" t="s">
        <v>38</v>
      </c>
      <c r="G73" s="113">
        <v>3</v>
      </c>
      <c r="H73" s="115" t="s">
        <v>39</v>
      </c>
      <c r="I73" s="113">
        <v>2</v>
      </c>
      <c r="J73" s="114"/>
      <c r="K73" s="114"/>
      <c r="L73" s="90" t="s">
        <v>289</v>
      </c>
    </row>
    <row r="74" spans="1:12" ht="12.75">
      <c r="A74" s="110">
        <v>4041</v>
      </c>
      <c r="B74" s="110">
        <v>4041</v>
      </c>
      <c r="C74" s="111">
        <v>30</v>
      </c>
      <c r="D74" s="97">
        <v>1157</v>
      </c>
      <c r="E74" s="90" t="s">
        <v>290</v>
      </c>
      <c r="F74" s="112" t="s">
        <v>38</v>
      </c>
      <c r="G74" s="113">
        <v>4</v>
      </c>
      <c r="H74" s="115" t="s">
        <v>39</v>
      </c>
      <c r="I74" s="113">
        <v>3</v>
      </c>
      <c r="J74" s="114"/>
      <c r="K74" s="114"/>
      <c r="L74" s="90" t="s">
        <v>47</v>
      </c>
    </row>
    <row r="75" spans="1:12" ht="12.75">
      <c r="A75" s="110">
        <v>4042</v>
      </c>
      <c r="B75" s="110">
        <v>4042</v>
      </c>
      <c r="C75" s="111">
        <v>30</v>
      </c>
      <c r="D75" s="97">
        <v>1157</v>
      </c>
      <c r="E75" s="90" t="s">
        <v>50</v>
      </c>
      <c r="F75" s="112" t="s">
        <v>38</v>
      </c>
      <c r="G75" s="113">
        <v>1</v>
      </c>
      <c r="H75" s="115" t="s">
        <v>39</v>
      </c>
      <c r="I75" s="113">
        <v>1</v>
      </c>
      <c r="J75" s="114"/>
      <c r="K75" s="114"/>
      <c r="L75" s="90" t="s">
        <v>279</v>
      </c>
    </row>
    <row r="76" spans="1:12" ht="12.75">
      <c r="A76" s="110">
        <v>4043</v>
      </c>
      <c r="B76" s="110">
        <v>4043</v>
      </c>
      <c r="C76" s="111">
        <v>30</v>
      </c>
      <c r="D76" s="97">
        <v>1157</v>
      </c>
      <c r="E76" s="90" t="s">
        <v>51</v>
      </c>
      <c r="F76" s="112" t="s">
        <v>38</v>
      </c>
      <c r="G76" s="113">
        <v>4</v>
      </c>
      <c r="H76" s="115" t="s">
        <v>39</v>
      </c>
      <c r="I76" s="113">
        <v>3</v>
      </c>
      <c r="J76" s="114"/>
      <c r="K76" s="114"/>
      <c r="L76" s="90" t="s">
        <v>279</v>
      </c>
    </row>
    <row r="77" spans="1:12" ht="12.75">
      <c r="A77" s="110">
        <v>4044</v>
      </c>
      <c r="B77" s="110">
        <v>4044</v>
      </c>
      <c r="C77" s="111">
        <v>30</v>
      </c>
      <c r="D77" s="97">
        <v>1157</v>
      </c>
      <c r="E77" s="90" t="s">
        <v>52</v>
      </c>
      <c r="F77" s="112" t="s">
        <v>38</v>
      </c>
      <c r="G77" s="113">
        <v>3</v>
      </c>
      <c r="H77" s="115" t="s">
        <v>39</v>
      </c>
      <c r="I77" s="113">
        <v>2</v>
      </c>
      <c r="J77" s="114"/>
      <c r="K77" s="114"/>
      <c r="L77" s="90" t="s">
        <v>279</v>
      </c>
    </row>
    <row r="78" spans="1:12" ht="12.75">
      <c r="A78" s="110">
        <v>4045</v>
      </c>
      <c r="B78" s="110">
        <v>4045</v>
      </c>
      <c r="C78" s="111">
        <v>30</v>
      </c>
      <c r="D78" s="97">
        <v>1157</v>
      </c>
      <c r="E78" s="90" t="s">
        <v>53</v>
      </c>
      <c r="F78" s="112" t="s">
        <v>38</v>
      </c>
      <c r="G78" s="113">
        <v>1</v>
      </c>
      <c r="H78" s="115" t="s">
        <v>39</v>
      </c>
      <c r="I78" s="113">
        <v>1</v>
      </c>
      <c r="J78" s="114"/>
      <c r="K78" s="114"/>
      <c r="L78" s="90" t="s">
        <v>279</v>
      </c>
    </row>
    <row r="79" spans="1:12" ht="12.75">
      <c r="A79" s="110">
        <v>4046</v>
      </c>
      <c r="B79" s="110">
        <v>4046</v>
      </c>
      <c r="C79" s="111">
        <v>30</v>
      </c>
      <c r="D79" s="97">
        <v>1157</v>
      </c>
      <c r="E79" s="90" t="s">
        <v>54</v>
      </c>
      <c r="F79" s="112" t="s">
        <v>38</v>
      </c>
      <c r="G79" s="113">
        <v>4</v>
      </c>
      <c r="H79" s="115" t="s">
        <v>39</v>
      </c>
      <c r="I79" s="113">
        <v>3</v>
      </c>
      <c r="J79" s="114"/>
      <c r="K79" s="114"/>
      <c r="L79" s="90" t="s">
        <v>279</v>
      </c>
    </row>
    <row r="80" spans="1:12" ht="12.75">
      <c r="A80" s="110">
        <v>4047</v>
      </c>
      <c r="B80" s="110">
        <v>4047</v>
      </c>
      <c r="C80" s="111">
        <v>30</v>
      </c>
      <c r="D80" s="97">
        <v>1157</v>
      </c>
      <c r="E80" s="90" t="s">
        <v>55</v>
      </c>
      <c r="F80" s="112" t="s">
        <v>38</v>
      </c>
      <c r="G80" s="113">
        <v>1</v>
      </c>
      <c r="H80" s="115" t="s">
        <v>39</v>
      </c>
      <c r="I80" s="113">
        <v>1</v>
      </c>
      <c r="J80" s="114"/>
      <c r="K80" s="114"/>
      <c r="L80" s="90" t="s">
        <v>279</v>
      </c>
    </row>
    <row r="81" spans="1:12" ht="12.75">
      <c r="A81" s="110">
        <v>4048</v>
      </c>
      <c r="B81" s="110">
        <v>4048</v>
      </c>
      <c r="C81" s="111">
        <v>30</v>
      </c>
      <c r="D81" s="97">
        <v>1157</v>
      </c>
      <c r="E81" s="90" t="s">
        <v>56</v>
      </c>
      <c r="F81" s="112" t="s">
        <v>38</v>
      </c>
      <c r="G81" s="113">
        <v>1</v>
      </c>
      <c r="H81" s="115" t="s">
        <v>39</v>
      </c>
      <c r="I81" s="113">
        <v>1</v>
      </c>
      <c r="J81" s="114"/>
      <c r="K81" s="114"/>
      <c r="L81" s="90" t="s">
        <v>279</v>
      </c>
    </row>
    <row r="82" spans="1:12" ht="12.75">
      <c r="A82" s="126">
        <v>4049</v>
      </c>
      <c r="B82" s="126">
        <v>4049</v>
      </c>
      <c r="C82" s="127">
        <v>20</v>
      </c>
      <c r="D82" s="97">
        <v>1157</v>
      </c>
      <c r="E82" s="128" t="s">
        <v>291</v>
      </c>
      <c r="F82" s="129" t="s">
        <v>45</v>
      </c>
      <c r="G82" s="130">
        <v>1</v>
      </c>
      <c r="H82" s="131" t="s">
        <v>39</v>
      </c>
      <c r="I82" s="130">
        <v>1</v>
      </c>
      <c r="J82" s="114"/>
      <c r="K82" s="114"/>
      <c r="L82" s="128" t="s">
        <v>291</v>
      </c>
    </row>
    <row r="83" spans="1:12" ht="12.75">
      <c r="A83" s="126">
        <v>4049</v>
      </c>
      <c r="B83" s="126">
        <v>4049</v>
      </c>
      <c r="C83" s="127">
        <v>20</v>
      </c>
      <c r="D83" s="97">
        <v>1157</v>
      </c>
      <c r="E83" s="128" t="s">
        <v>291</v>
      </c>
      <c r="F83" s="129" t="s">
        <v>45</v>
      </c>
      <c r="G83" s="130">
        <v>1</v>
      </c>
      <c r="H83" s="131" t="s">
        <v>39</v>
      </c>
      <c r="I83" s="130">
        <v>1</v>
      </c>
      <c r="J83" s="114"/>
      <c r="K83" s="114"/>
      <c r="L83" s="128" t="s">
        <v>291</v>
      </c>
    </row>
    <row r="84" spans="1:12" ht="12.75">
      <c r="A84" s="126">
        <v>4049</v>
      </c>
      <c r="B84" s="126">
        <v>4049</v>
      </c>
      <c r="C84" s="127">
        <v>20</v>
      </c>
      <c r="D84" s="97">
        <v>1157</v>
      </c>
      <c r="E84" s="128" t="s">
        <v>291</v>
      </c>
      <c r="F84" s="129" t="s">
        <v>45</v>
      </c>
      <c r="G84" s="130">
        <v>1</v>
      </c>
      <c r="H84" s="131" t="s">
        <v>39</v>
      </c>
      <c r="I84" s="130">
        <v>1</v>
      </c>
      <c r="J84" s="114"/>
      <c r="K84" s="114"/>
      <c r="L84" s="128" t="s">
        <v>291</v>
      </c>
    </row>
    <row r="85" spans="1:12" ht="12.75">
      <c r="A85" s="110">
        <v>4050</v>
      </c>
      <c r="B85" s="116">
        <v>4050</v>
      </c>
      <c r="C85" s="111">
        <v>24</v>
      </c>
      <c r="D85" s="97">
        <v>1157</v>
      </c>
      <c r="E85" s="132" t="s">
        <v>292</v>
      </c>
      <c r="F85" s="117" t="s">
        <v>38</v>
      </c>
      <c r="G85" s="118">
        <v>7</v>
      </c>
      <c r="H85" s="119" t="s">
        <v>39</v>
      </c>
      <c r="I85" s="118">
        <v>1</v>
      </c>
      <c r="J85" s="114"/>
      <c r="K85" s="114"/>
      <c r="L85" s="132" t="s">
        <v>292</v>
      </c>
    </row>
    <row r="86" spans="1:12" ht="12.75">
      <c r="A86" s="110">
        <v>4051</v>
      </c>
      <c r="B86" s="110">
        <v>4051</v>
      </c>
      <c r="C86" s="111">
        <v>30</v>
      </c>
      <c r="D86" s="97">
        <v>1157</v>
      </c>
      <c r="E86" s="90" t="s">
        <v>293</v>
      </c>
      <c r="F86" s="112" t="s">
        <v>38</v>
      </c>
      <c r="G86" s="113">
        <v>1</v>
      </c>
      <c r="H86" s="115" t="s">
        <v>39</v>
      </c>
      <c r="I86" s="113">
        <v>1</v>
      </c>
      <c r="J86" s="114"/>
      <c r="K86" s="114"/>
      <c r="L86" s="90" t="s">
        <v>293</v>
      </c>
    </row>
    <row r="87" spans="1:12" ht="12.75">
      <c r="A87" s="110">
        <v>4052</v>
      </c>
      <c r="B87" s="110">
        <v>4052</v>
      </c>
      <c r="C87" s="111">
        <v>30</v>
      </c>
      <c r="D87" s="97">
        <v>1157</v>
      </c>
      <c r="E87" s="90" t="s">
        <v>294</v>
      </c>
      <c r="F87" s="112" t="s">
        <v>38</v>
      </c>
      <c r="G87" s="113">
        <v>4</v>
      </c>
      <c r="H87" s="115" t="s">
        <v>39</v>
      </c>
      <c r="I87" s="113">
        <v>3</v>
      </c>
      <c r="J87" s="114"/>
      <c r="K87" s="114"/>
      <c r="L87" s="90" t="s">
        <v>295</v>
      </c>
    </row>
    <row r="88" spans="1:12" ht="12.75">
      <c r="A88" s="110">
        <v>4053</v>
      </c>
      <c r="B88" s="110">
        <v>4053</v>
      </c>
      <c r="C88" s="111">
        <v>30</v>
      </c>
      <c r="D88" s="97">
        <v>1157</v>
      </c>
      <c r="E88" s="90" t="s">
        <v>296</v>
      </c>
      <c r="F88" s="112" t="s">
        <v>38</v>
      </c>
      <c r="G88" s="113">
        <v>3</v>
      </c>
      <c r="H88" s="115" t="s">
        <v>39</v>
      </c>
      <c r="I88" s="113">
        <v>2</v>
      </c>
      <c r="J88" s="114"/>
      <c r="K88" s="114"/>
      <c r="L88" s="90" t="s">
        <v>295</v>
      </c>
    </row>
    <row r="89" spans="1:12" ht="12.75">
      <c r="A89" s="110">
        <v>4054</v>
      </c>
      <c r="B89" s="110">
        <v>4054</v>
      </c>
      <c r="C89" s="111">
        <v>30</v>
      </c>
      <c r="D89" s="97">
        <v>1157</v>
      </c>
      <c r="E89" s="90" t="s">
        <v>57</v>
      </c>
      <c r="F89" s="112" t="s">
        <v>58</v>
      </c>
      <c r="G89" s="113">
        <v>1</v>
      </c>
      <c r="H89" s="115" t="s">
        <v>39</v>
      </c>
      <c r="I89" s="113">
        <v>2</v>
      </c>
      <c r="J89" s="114"/>
      <c r="K89" s="114"/>
      <c r="L89" s="90" t="s">
        <v>57</v>
      </c>
    </row>
    <row r="90" spans="1:12" ht="12.75">
      <c r="A90" s="110">
        <v>4055</v>
      </c>
      <c r="B90" s="110">
        <v>4055</v>
      </c>
      <c r="C90" s="111">
        <v>30</v>
      </c>
      <c r="D90" s="97">
        <v>1157</v>
      </c>
      <c r="E90" s="90" t="s">
        <v>297</v>
      </c>
      <c r="F90" s="112" t="s">
        <v>58</v>
      </c>
      <c r="G90" s="113">
        <v>2</v>
      </c>
      <c r="H90" s="115" t="s">
        <v>39</v>
      </c>
      <c r="I90" s="113">
        <v>1</v>
      </c>
      <c r="J90" s="114"/>
      <c r="K90" s="114"/>
      <c r="L90" s="90" t="s">
        <v>60</v>
      </c>
    </row>
    <row r="91" spans="1:12" ht="12.75">
      <c r="A91" s="110">
        <v>4056</v>
      </c>
      <c r="B91" s="110">
        <v>4056</v>
      </c>
      <c r="C91" s="111">
        <v>30</v>
      </c>
      <c r="D91" s="97">
        <v>1157</v>
      </c>
      <c r="E91" s="90" t="s">
        <v>59</v>
      </c>
      <c r="F91" s="112" t="s">
        <v>58</v>
      </c>
      <c r="G91" s="113">
        <v>2</v>
      </c>
      <c r="H91" s="115" t="s">
        <v>39</v>
      </c>
      <c r="I91" s="113">
        <v>2</v>
      </c>
      <c r="J91" s="114"/>
      <c r="K91" s="114"/>
      <c r="L91" s="90" t="s">
        <v>59</v>
      </c>
    </row>
    <row r="92" spans="1:12" ht="12.75">
      <c r="A92" s="110">
        <v>4057</v>
      </c>
      <c r="B92" s="110">
        <v>4057</v>
      </c>
      <c r="C92" s="111">
        <v>30</v>
      </c>
      <c r="D92" s="97">
        <v>1157</v>
      </c>
      <c r="E92" s="90" t="s">
        <v>60</v>
      </c>
      <c r="F92" s="112" t="s">
        <v>58</v>
      </c>
      <c r="G92" s="113">
        <v>1</v>
      </c>
      <c r="H92" s="115" t="s">
        <v>39</v>
      </c>
      <c r="I92" s="113">
        <v>1</v>
      </c>
      <c r="J92" s="114"/>
      <c r="K92" s="114"/>
      <c r="L92" s="90" t="s">
        <v>60</v>
      </c>
    </row>
    <row r="93" spans="1:12" ht="12.75">
      <c r="A93" s="110">
        <v>4058</v>
      </c>
      <c r="B93" s="110">
        <v>4058</v>
      </c>
      <c r="C93" s="111">
        <v>30</v>
      </c>
      <c r="D93" s="97">
        <v>1157</v>
      </c>
      <c r="E93" s="90" t="s">
        <v>61</v>
      </c>
      <c r="F93" s="112" t="s">
        <v>58</v>
      </c>
      <c r="G93" s="113">
        <v>10</v>
      </c>
      <c r="H93" s="115" t="s">
        <v>39</v>
      </c>
      <c r="I93" s="113">
        <v>2</v>
      </c>
      <c r="J93" s="114"/>
      <c r="K93" s="114"/>
      <c r="L93" s="90" t="s">
        <v>298</v>
      </c>
    </row>
    <row r="94" spans="1:12" ht="12.75">
      <c r="A94" s="110">
        <v>4059</v>
      </c>
      <c r="B94" s="110">
        <v>4059</v>
      </c>
      <c r="C94" s="111">
        <v>30</v>
      </c>
      <c r="D94" s="97">
        <v>1157</v>
      </c>
      <c r="E94" s="90" t="s">
        <v>299</v>
      </c>
      <c r="F94" s="112" t="s">
        <v>58</v>
      </c>
      <c r="G94" s="113">
        <v>3</v>
      </c>
      <c r="H94" s="115" t="s">
        <v>39</v>
      </c>
      <c r="I94" s="113">
        <v>3</v>
      </c>
      <c r="J94" s="114"/>
      <c r="K94" s="114"/>
      <c r="L94" s="90" t="s">
        <v>300</v>
      </c>
    </row>
    <row r="95" spans="1:12" ht="12.75">
      <c r="A95" s="110">
        <v>4060</v>
      </c>
      <c r="B95" s="110">
        <v>4060</v>
      </c>
      <c r="C95" s="111">
        <v>30</v>
      </c>
      <c r="D95" s="97">
        <v>1157</v>
      </c>
      <c r="E95" s="90" t="s">
        <v>62</v>
      </c>
      <c r="F95" s="112" t="s">
        <v>58</v>
      </c>
      <c r="G95" s="113">
        <v>1</v>
      </c>
      <c r="H95" s="115" t="s">
        <v>39</v>
      </c>
      <c r="I95" s="113">
        <v>2</v>
      </c>
      <c r="J95" s="114"/>
      <c r="K95" s="114"/>
      <c r="L95" s="90" t="s">
        <v>62</v>
      </c>
    </row>
    <row r="96" spans="1:12" ht="12.75">
      <c r="A96" s="110">
        <v>4061</v>
      </c>
      <c r="B96" s="110">
        <v>4061</v>
      </c>
      <c r="C96" s="111">
        <v>30</v>
      </c>
      <c r="D96" s="97">
        <v>1157</v>
      </c>
      <c r="E96" s="90" t="s">
        <v>63</v>
      </c>
      <c r="F96" s="112" t="s">
        <v>58</v>
      </c>
      <c r="G96" s="113">
        <v>8</v>
      </c>
      <c r="H96" s="115" t="s">
        <v>39</v>
      </c>
      <c r="I96" s="113">
        <v>1</v>
      </c>
      <c r="J96" s="114"/>
      <c r="K96" s="114"/>
      <c r="L96" s="90" t="s">
        <v>301</v>
      </c>
    </row>
    <row r="97" spans="1:12" ht="12.75">
      <c r="A97" s="110">
        <v>4062</v>
      </c>
      <c r="B97" s="110">
        <v>4062</v>
      </c>
      <c r="C97" s="111">
        <v>30</v>
      </c>
      <c r="D97" s="97">
        <v>1157</v>
      </c>
      <c r="E97" s="90" t="s">
        <v>64</v>
      </c>
      <c r="F97" s="112" t="s">
        <v>58</v>
      </c>
      <c r="G97" s="113">
        <v>1</v>
      </c>
      <c r="H97" s="115" t="s">
        <v>39</v>
      </c>
      <c r="I97" s="113">
        <v>1</v>
      </c>
      <c r="J97" s="114"/>
      <c r="K97" s="114"/>
      <c r="L97" s="90" t="s">
        <v>64</v>
      </c>
    </row>
    <row r="98" spans="1:12" ht="12.75">
      <c r="A98" s="110">
        <v>4064</v>
      </c>
      <c r="B98" s="110">
        <v>4064</v>
      </c>
      <c r="C98" s="111">
        <v>30</v>
      </c>
      <c r="D98" s="97">
        <v>1157</v>
      </c>
      <c r="E98" s="90" t="s">
        <v>65</v>
      </c>
      <c r="F98" s="112" t="s">
        <v>58</v>
      </c>
      <c r="G98" s="113">
        <v>2</v>
      </c>
      <c r="H98" s="115" t="s">
        <v>39</v>
      </c>
      <c r="I98" s="113">
        <v>1</v>
      </c>
      <c r="J98" s="114"/>
      <c r="K98" s="114"/>
      <c r="L98" s="90" t="s">
        <v>302</v>
      </c>
    </row>
    <row r="99" spans="1:12" ht="12.75">
      <c r="A99" s="110">
        <v>4065</v>
      </c>
      <c r="B99" s="110">
        <v>4065</v>
      </c>
      <c r="C99" s="111">
        <v>30</v>
      </c>
      <c r="D99" s="97">
        <v>1157</v>
      </c>
      <c r="E99" s="90" t="s">
        <v>303</v>
      </c>
      <c r="F99" s="112" t="s">
        <v>58</v>
      </c>
      <c r="G99" s="113">
        <v>2</v>
      </c>
      <c r="H99" s="115" t="s">
        <v>39</v>
      </c>
      <c r="I99" s="113">
        <v>1</v>
      </c>
      <c r="J99" s="114"/>
      <c r="K99" s="114"/>
      <c r="L99" s="90" t="s">
        <v>60</v>
      </c>
    </row>
    <row r="100" spans="1:12" ht="12.75">
      <c r="A100" s="110">
        <v>4066</v>
      </c>
      <c r="B100" s="110">
        <v>4066</v>
      </c>
      <c r="C100" s="111">
        <v>30</v>
      </c>
      <c r="D100" s="97">
        <v>1157</v>
      </c>
      <c r="E100" s="90" t="s">
        <v>304</v>
      </c>
      <c r="F100" s="112" t="s">
        <v>58</v>
      </c>
      <c r="G100" s="113">
        <v>3</v>
      </c>
      <c r="H100" s="115" t="s">
        <v>39</v>
      </c>
      <c r="I100" s="113">
        <v>1</v>
      </c>
      <c r="J100" s="114"/>
      <c r="K100" s="114"/>
      <c r="L100" s="90" t="s">
        <v>304</v>
      </c>
    </row>
    <row r="101" spans="1:12" ht="12.75">
      <c r="A101" s="110">
        <v>4067</v>
      </c>
      <c r="B101" s="110">
        <v>4067</v>
      </c>
      <c r="C101" s="111">
        <v>30</v>
      </c>
      <c r="D101" s="97">
        <v>1157</v>
      </c>
      <c r="E101" s="90" t="s">
        <v>66</v>
      </c>
      <c r="F101" s="112" t="s">
        <v>58</v>
      </c>
      <c r="G101" s="113">
        <v>10</v>
      </c>
      <c r="H101" s="115" t="s">
        <v>39</v>
      </c>
      <c r="I101" s="113">
        <v>2</v>
      </c>
      <c r="J101" s="114"/>
      <c r="K101" s="114"/>
      <c r="L101" s="90" t="s">
        <v>66</v>
      </c>
    </row>
    <row r="102" spans="1:12" ht="12.75">
      <c r="A102" s="110">
        <v>4068</v>
      </c>
      <c r="B102" s="110">
        <v>4068</v>
      </c>
      <c r="C102" s="111">
        <v>30</v>
      </c>
      <c r="D102" s="97">
        <v>1157</v>
      </c>
      <c r="E102" s="90" t="s">
        <v>305</v>
      </c>
      <c r="F102" s="112" t="s">
        <v>58</v>
      </c>
      <c r="G102" s="113">
        <v>3</v>
      </c>
      <c r="H102" s="115" t="s">
        <v>39</v>
      </c>
      <c r="I102" s="113">
        <v>3</v>
      </c>
      <c r="J102" s="114"/>
      <c r="K102" s="114"/>
      <c r="L102" s="90" t="s">
        <v>305</v>
      </c>
    </row>
    <row r="103" spans="1:12" ht="12.75">
      <c r="A103" s="110">
        <v>4069</v>
      </c>
      <c r="B103" s="110">
        <v>4069</v>
      </c>
      <c r="C103" s="111">
        <v>30</v>
      </c>
      <c r="D103" s="97">
        <v>1157</v>
      </c>
      <c r="E103" s="90" t="s">
        <v>306</v>
      </c>
      <c r="F103" s="112" t="s">
        <v>58</v>
      </c>
      <c r="G103" s="113">
        <v>3</v>
      </c>
      <c r="H103" s="115" t="s">
        <v>39</v>
      </c>
      <c r="I103" s="113">
        <v>3</v>
      </c>
      <c r="J103" s="114"/>
      <c r="K103" s="114"/>
      <c r="L103" s="90" t="s">
        <v>300</v>
      </c>
    </row>
    <row r="104" spans="1:12" ht="12.75">
      <c r="A104" s="110">
        <v>4070</v>
      </c>
      <c r="B104" s="110">
        <v>4070</v>
      </c>
      <c r="C104" s="111">
        <v>30</v>
      </c>
      <c r="D104" s="97">
        <v>1157</v>
      </c>
      <c r="E104" s="90" t="s">
        <v>307</v>
      </c>
      <c r="F104" s="112" t="s">
        <v>58</v>
      </c>
      <c r="G104" s="113">
        <v>3</v>
      </c>
      <c r="H104" s="115" t="s">
        <v>39</v>
      </c>
      <c r="I104" s="113">
        <v>3</v>
      </c>
      <c r="J104" s="114"/>
      <c r="K104" s="114"/>
      <c r="L104" s="90" t="s">
        <v>307</v>
      </c>
    </row>
    <row r="105" spans="1:12" ht="12.75">
      <c r="A105" s="110">
        <v>4071</v>
      </c>
      <c r="B105" s="110">
        <v>4071</v>
      </c>
      <c r="C105" s="111">
        <v>30</v>
      </c>
      <c r="D105" s="97">
        <v>1157</v>
      </c>
      <c r="E105" s="90" t="s">
        <v>308</v>
      </c>
      <c r="F105" s="112" t="s">
        <v>58</v>
      </c>
      <c r="G105" s="113">
        <v>3</v>
      </c>
      <c r="H105" s="115" t="s">
        <v>39</v>
      </c>
      <c r="I105" s="113">
        <v>1</v>
      </c>
      <c r="J105" s="114"/>
      <c r="K105" s="114"/>
      <c r="L105" s="90" t="s">
        <v>308</v>
      </c>
    </row>
    <row r="106" spans="1:12" ht="12.75">
      <c r="A106" s="110">
        <v>4072</v>
      </c>
      <c r="B106" s="110">
        <v>4072</v>
      </c>
      <c r="C106" s="111">
        <v>30</v>
      </c>
      <c r="D106" s="97">
        <v>1157</v>
      </c>
      <c r="E106" s="90" t="s">
        <v>309</v>
      </c>
      <c r="F106" s="112" t="s">
        <v>58</v>
      </c>
      <c r="G106" s="113">
        <v>3</v>
      </c>
      <c r="H106" s="115" t="s">
        <v>39</v>
      </c>
      <c r="I106" s="113">
        <v>3</v>
      </c>
      <c r="J106" s="114"/>
      <c r="K106" s="114"/>
      <c r="L106" s="90" t="s">
        <v>309</v>
      </c>
    </row>
    <row r="107" spans="1:12" ht="12.75">
      <c r="A107" s="110">
        <v>4073</v>
      </c>
      <c r="B107" s="110">
        <v>4073</v>
      </c>
      <c r="C107" s="111">
        <v>30</v>
      </c>
      <c r="D107" s="97">
        <v>1157</v>
      </c>
      <c r="E107" s="90" t="s">
        <v>310</v>
      </c>
      <c r="F107" s="112" t="s">
        <v>58</v>
      </c>
      <c r="G107" s="113">
        <v>3</v>
      </c>
      <c r="H107" s="115" t="s">
        <v>39</v>
      </c>
      <c r="I107" s="113">
        <v>3</v>
      </c>
      <c r="J107" s="114"/>
      <c r="K107" s="114"/>
      <c r="L107" s="90" t="s">
        <v>311</v>
      </c>
    </row>
    <row r="108" spans="1:12" ht="12.75">
      <c r="A108" s="110">
        <v>4074</v>
      </c>
      <c r="B108" s="110">
        <v>4074</v>
      </c>
      <c r="C108" s="111">
        <v>30</v>
      </c>
      <c r="D108" s="97">
        <v>1157</v>
      </c>
      <c r="E108" s="90" t="s">
        <v>312</v>
      </c>
      <c r="F108" s="112" t="s">
        <v>58</v>
      </c>
      <c r="G108" s="113">
        <v>3</v>
      </c>
      <c r="H108" s="115" t="s">
        <v>39</v>
      </c>
      <c r="I108" s="113">
        <v>3</v>
      </c>
      <c r="J108" s="114"/>
      <c r="K108" s="114"/>
      <c r="L108" s="90" t="s">
        <v>311</v>
      </c>
    </row>
    <row r="109" spans="1:12" ht="12.75">
      <c r="A109" s="110">
        <v>4075</v>
      </c>
      <c r="B109" s="110">
        <v>4075</v>
      </c>
      <c r="C109" s="111">
        <v>30</v>
      </c>
      <c r="D109" s="97">
        <v>1157</v>
      </c>
      <c r="E109" s="90" t="s">
        <v>67</v>
      </c>
      <c r="F109" s="112" t="s">
        <v>58</v>
      </c>
      <c r="G109" s="113">
        <v>2</v>
      </c>
      <c r="H109" s="115" t="s">
        <v>39</v>
      </c>
      <c r="I109" s="113">
        <v>3</v>
      </c>
      <c r="J109" s="114"/>
      <c r="K109" s="114"/>
      <c r="L109" s="90" t="s">
        <v>311</v>
      </c>
    </row>
    <row r="110" spans="1:12" ht="12.75">
      <c r="A110" s="110">
        <v>4076</v>
      </c>
      <c r="B110" s="110">
        <v>4076</v>
      </c>
      <c r="C110" s="111">
        <v>30</v>
      </c>
      <c r="D110" s="97">
        <v>1157</v>
      </c>
      <c r="E110" s="90" t="s">
        <v>68</v>
      </c>
      <c r="F110" s="112" t="s">
        <v>69</v>
      </c>
      <c r="G110" s="113">
        <v>2</v>
      </c>
      <c r="H110" s="115" t="s">
        <v>39</v>
      </c>
      <c r="I110" s="113">
        <v>1</v>
      </c>
      <c r="J110" s="114"/>
      <c r="K110" s="114"/>
      <c r="L110" s="90" t="s">
        <v>313</v>
      </c>
    </row>
    <row r="111" spans="1:12" ht="12.75">
      <c r="A111" s="110">
        <v>4077</v>
      </c>
      <c r="B111" s="110">
        <v>4077</v>
      </c>
      <c r="C111" s="111">
        <v>30</v>
      </c>
      <c r="D111" s="97">
        <v>1157</v>
      </c>
      <c r="E111" s="90" t="s">
        <v>70</v>
      </c>
      <c r="F111" s="112" t="s">
        <v>69</v>
      </c>
      <c r="G111" s="113">
        <v>2</v>
      </c>
      <c r="H111" s="115" t="s">
        <v>39</v>
      </c>
      <c r="I111" s="113">
        <v>1</v>
      </c>
      <c r="J111" s="114"/>
      <c r="K111" s="114"/>
      <c r="L111" s="90" t="s">
        <v>313</v>
      </c>
    </row>
    <row r="112" spans="1:12" ht="12.75">
      <c r="A112" s="110">
        <v>4078</v>
      </c>
      <c r="B112" s="110">
        <v>4078</v>
      </c>
      <c r="C112" s="111">
        <v>30</v>
      </c>
      <c r="D112" s="97">
        <v>1157</v>
      </c>
      <c r="E112" s="90" t="s">
        <v>71</v>
      </c>
      <c r="F112" s="112" t="s">
        <v>69</v>
      </c>
      <c r="G112" s="113">
        <v>2</v>
      </c>
      <c r="H112" s="115" t="s">
        <v>39</v>
      </c>
      <c r="I112" s="113">
        <v>1</v>
      </c>
      <c r="J112" s="114"/>
      <c r="K112" s="114"/>
      <c r="L112" s="90" t="s">
        <v>71</v>
      </c>
    </row>
    <row r="113" spans="1:12" ht="12.75">
      <c r="A113" s="110">
        <v>4079</v>
      </c>
      <c r="B113" s="110">
        <v>4079</v>
      </c>
      <c r="C113" s="111">
        <v>30</v>
      </c>
      <c r="D113" s="97">
        <v>1157</v>
      </c>
      <c r="E113" s="90" t="s">
        <v>72</v>
      </c>
      <c r="F113" s="112" t="s">
        <v>69</v>
      </c>
      <c r="G113" s="113">
        <v>1</v>
      </c>
      <c r="H113" s="115" t="s">
        <v>39</v>
      </c>
      <c r="I113" s="113">
        <v>1</v>
      </c>
      <c r="J113" s="114"/>
      <c r="K113" s="114"/>
      <c r="L113" s="90" t="s">
        <v>72</v>
      </c>
    </row>
    <row r="114" spans="1:12" ht="12.75">
      <c r="A114" s="110">
        <v>4080</v>
      </c>
      <c r="B114" s="110">
        <v>4080</v>
      </c>
      <c r="C114" s="111">
        <v>30</v>
      </c>
      <c r="D114" s="97">
        <v>1157</v>
      </c>
      <c r="E114" s="90" t="s">
        <v>314</v>
      </c>
      <c r="F114" s="112" t="s">
        <v>69</v>
      </c>
      <c r="G114" s="113">
        <v>2</v>
      </c>
      <c r="H114" s="115" t="s">
        <v>39</v>
      </c>
      <c r="I114" s="113">
        <v>1</v>
      </c>
      <c r="J114" s="114"/>
      <c r="K114" s="114"/>
      <c r="L114" s="90" t="s">
        <v>313</v>
      </c>
    </row>
    <row r="115" spans="1:12" ht="12.75">
      <c r="A115" s="110">
        <v>4081</v>
      </c>
      <c r="B115" s="110">
        <v>4081</v>
      </c>
      <c r="C115" s="111">
        <v>30</v>
      </c>
      <c r="D115" s="97">
        <v>1157</v>
      </c>
      <c r="E115" s="90" t="s">
        <v>73</v>
      </c>
      <c r="F115" s="112" t="s">
        <v>69</v>
      </c>
      <c r="G115" s="113">
        <v>2</v>
      </c>
      <c r="H115" s="115" t="s">
        <v>39</v>
      </c>
      <c r="I115" s="113">
        <v>2</v>
      </c>
      <c r="J115" s="114"/>
      <c r="K115" s="114"/>
      <c r="L115" s="90" t="s">
        <v>73</v>
      </c>
    </row>
    <row r="116" spans="1:12" ht="12.75">
      <c r="A116" s="110">
        <v>4082</v>
      </c>
      <c r="B116" s="110">
        <v>4082</v>
      </c>
      <c r="C116" s="111">
        <v>30</v>
      </c>
      <c r="D116" s="97">
        <v>1157</v>
      </c>
      <c r="E116" s="90" t="s">
        <v>74</v>
      </c>
      <c r="F116" s="112" t="s">
        <v>69</v>
      </c>
      <c r="G116" s="113">
        <v>2</v>
      </c>
      <c r="H116" s="115" t="s">
        <v>39</v>
      </c>
      <c r="I116" s="113">
        <v>2</v>
      </c>
      <c r="J116" s="114"/>
      <c r="K116" s="114"/>
      <c r="L116" s="90" t="s">
        <v>74</v>
      </c>
    </row>
    <row r="117" spans="1:12" ht="12.75">
      <c r="A117" s="110">
        <v>4083</v>
      </c>
      <c r="B117" s="110">
        <v>4083</v>
      </c>
      <c r="C117" s="111">
        <v>30</v>
      </c>
      <c r="D117" s="97">
        <v>1157</v>
      </c>
      <c r="E117" s="90" t="s">
        <v>167</v>
      </c>
      <c r="F117" s="112" t="s">
        <v>69</v>
      </c>
      <c r="G117" s="113">
        <v>2</v>
      </c>
      <c r="H117" s="115" t="s">
        <v>39</v>
      </c>
      <c r="I117" s="113">
        <v>1</v>
      </c>
      <c r="J117" s="114"/>
      <c r="K117" s="114"/>
      <c r="L117" s="90" t="s">
        <v>313</v>
      </c>
    </row>
    <row r="118" spans="1:12" ht="12.75">
      <c r="A118" s="110">
        <v>4084</v>
      </c>
      <c r="B118" s="110">
        <v>4084</v>
      </c>
      <c r="C118" s="111">
        <v>30</v>
      </c>
      <c r="D118" s="97">
        <v>1157</v>
      </c>
      <c r="E118" s="90" t="s">
        <v>75</v>
      </c>
      <c r="F118" s="112" t="s">
        <v>69</v>
      </c>
      <c r="G118" s="113">
        <v>1</v>
      </c>
      <c r="H118" s="115" t="s">
        <v>39</v>
      </c>
      <c r="I118" s="113">
        <v>1</v>
      </c>
      <c r="J118" s="114"/>
      <c r="K118" s="114"/>
      <c r="L118" s="90" t="s">
        <v>313</v>
      </c>
    </row>
    <row r="119" spans="1:12" ht="12.75">
      <c r="A119" s="110">
        <v>4085</v>
      </c>
      <c r="B119" s="110">
        <v>4085</v>
      </c>
      <c r="C119" s="111">
        <v>30</v>
      </c>
      <c r="D119" s="97">
        <v>1157</v>
      </c>
      <c r="E119" s="90" t="s">
        <v>76</v>
      </c>
      <c r="F119" s="112" t="s">
        <v>69</v>
      </c>
      <c r="G119" s="113">
        <v>2</v>
      </c>
      <c r="H119" s="115" t="s">
        <v>39</v>
      </c>
      <c r="I119" s="113">
        <v>1</v>
      </c>
      <c r="J119" s="114"/>
      <c r="K119" s="114"/>
      <c r="L119" s="90" t="s">
        <v>76</v>
      </c>
    </row>
    <row r="120" spans="1:12" ht="12.75">
      <c r="A120" s="110">
        <v>4089</v>
      </c>
      <c r="B120" s="110">
        <v>4089</v>
      </c>
      <c r="C120" s="111">
        <v>30</v>
      </c>
      <c r="D120" s="97">
        <v>1157</v>
      </c>
      <c r="E120" s="90" t="s">
        <v>315</v>
      </c>
      <c r="F120" s="112" t="s">
        <v>34</v>
      </c>
      <c r="G120" s="113" t="s">
        <v>77</v>
      </c>
      <c r="H120" s="115"/>
      <c r="I120" s="113">
        <v>7</v>
      </c>
      <c r="J120" s="114"/>
      <c r="K120" s="114"/>
      <c r="L120" s="90" t="s">
        <v>316</v>
      </c>
    </row>
    <row r="121" spans="1:12" ht="12.75">
      <c r="A121" s="110">
        <v>4091</v>
      </c>
      <c r="B121" s="110">
        <v>4091</v>
      </c>
      <c r="C121" s="111">
        <v>30</v>
      </c>
      <c r="D121" s="97">
        <v>1157</v>
      </c>
      <c r="E121" s="90" t="s">
        <v>78</v>
      </c>
      <c r="F121" s="112" t="s">
        <v>38</v>
      </c>
      <c r="G121" s="113">
        <v>1</v>
      </c>
      <c r="H121" s="115" t="s">
        <v>39</v>
      </c>
      <c r="I121" s="113">
        <v>1</v>
      </c>
      <c r="J121" s="114"/>
      <c r="K121" s="114"/>
      <c r="L121" s="90" t="s">
        <v>279</v>
      </c>
    </row>
    <row r="122" spans="1:12" ht="12.75">
      <c r="A122" s="110">
        <v>4092</v>
      </c>
      <c r="B122" s="110">
        <v>4092</v>
      </c>
      <c r="C122" s="111">
        <v>30</v>
      </c>
      <c r="D122" s="97">
        <v>1157</v>
      </c>
      <c r="E122" s="90" t="s">
        <v>79</v>
      </c>
      <c r="F122" s="112" t="s">
        <v>38</v>
      </c>
      <c r="G122" s="113">
        <v>4</v>
      </c>
      <c r="H122" s="115" t="s">
        <v>39</v>
      </c>
      <c r="I122" s="113">
        <v>3</v>
      </c>
      <c r="J122" s="114"/>
      <c r="K122" s="114"/>
      <c r="L122" s="90" t="s">
        <v>279</v>
      </c>
    </row>
    <row r="123" spans="1:12" ht="12.75">
      <c r="A123" s="110">
        <v>4093</v>
      </c>
      <c r="B123" s="110">
        <v>4093</v>
      </c>
      <c r="C123" s="111">
        <v>30</v>
      </c>
      <c r="D123" s="97">
        <v>1157</v>
      </c>
      <c r="E123" s="90" t="s">
        <v>80</v>
      </c>
      <c r="F123" s="112" t="s">
        <v>38</v>
      </c>
      <c r="G123" s="113">
        <v>3</v>
      </c>
      <c r="H123" s="115" t="s">
        <v>39</v>
      </c>
      <c r="I123" s="113">
        <v>2</v>
      </c>
      <c r="J123" s="114"/>
      <c r="K123" s="114"/>
      <c r="L123" s="90" t="s">
        <v>279</v>
      </c>
    </row>
    <row r="124" spans="1:12" ht="12.75">
      <c r="A124" s="110">
        <v>4094</v>
      </c>
      <c r="B124" s="110">
        <v>4094</v>
      </c>
      <c r="C124" s="111">
        <v>30</v>
      </c>
      <c r="D124" s="97">
        <v>1157</v>
      </c>
      <c r="E124" s="90" t="s">
        <v>317</v>
      </c>
      <c r="F124" s="112" t="s">
        <v>38</v>
      </c>
      <c r="G124" s="113">
        <v>1</v>
      </c>
      <c r="H124" s="115" t="s">
        <v>39</v>
      </c>
      <c r="I124" s="113">
        <v>1</v>
      </c>
      <c r="J124" s="114"/>
      <c r="K124" s="114"/>
      <c r="L124" s="90" t="s">
        <v>279</v>
      </c>
    </row>
    <row r="125" spans="1:12" ht="12.75">
      <c r="A125" s="110">
        <v>4095</v>
      </c>
      <c r="B125" s="110">
        <v>4095</v>
      </c>
      <c r="C125" s="111">
        <v>30</v>
      </c>
      <c r="D125" s="97">
        <v>1157</v>
      </c>
      <c r="E125" s="90" t="s">
        <v>318</v>
      </c>
      <c r="F125" s="112" t="s">
        <v>38</v>
      </c>
      <c r="G125" s="113">
        <v>1</v>
      </c>
      <c r="H125" s="115" t="s">
        <v>39</v>
      </c>
      <c r="I125" s="113">
        <v>1</v>
      </c>
      <c r="J125" s="114"/>
      <c r="K125" s="114"/>
      <c r="L125" s="90" t="s">
        <v>279</v>
      </c>
    </row>
    <row r="126" spans="1:12" ht="12.75">
      <c r="A126" s="110">
        <v>4096</v>
      </c>
      <c r="B126" s="110">
        <v>4096</v>
      </c>
      <c r="C126" s="111">
        <v>30</v>
      </c>
      <c r="D126" s="97">
        <v>1157</v>
      </c>
      <c r="E126" s="90" t="s">
        <v>81</v>
      </c>
      <c r="F126" s="112" t="s">
        <v>38</v>
      </c>
      <c r="G126" s="113">
        <v>1</v>
      </c>
      <c r="H126" s="115" t="s">
        <v>39</v>
      </c>
      <c r="I126" s="113">
        <v>1</v>
      </c>
      <c r="J126" s="114"/>
      <c r="K126" s="114"/>
      <c r="L126" s="90" t="s">
        <v>279</v>
      </c>
    </row>
    <row r="127" spans="1:12" ht="12.75">
      <c r="A127" s="110">
        <v>4097</v>
      </c>
      <c r="B127" s="110">
        <v>4097</v>
      </c>
      <c r="C127" s="111">
        <v>30</v>
      </c>
      <c r="D127" s="97">
        <v>1157</v>
      </c>
      <c r="E127" s="90" t="s">
        <v>82</v>
      </c>
      <c r="F127" s="112" t="s">
        <v>38</v>
      </c>
      <c r="G127" s="113">
        <v>4</v>
      </c>
      <c r="H127" s="115" t="s">
        <v>39</v>
      </c>
      <c r="I127" s="113">
        <v>3</v>
      </c>
      <c r="J127" s="114"/>
      <c r="K127" s="114"/>
      <c r="L127" s="90" t="s">
        <v>279</v>
      </c>
    </row>
    <row r="128" spans="1:12" ht="12.75">
      <c r="A128" s="110">
        <v>4098</v>
      </c>
      <c r="B128" s="110">
        <v>4098</v>
      </c>
      <c r="C128" s="111">
        <v>30</v>
      </c>
      <c r="D128" s="97">
        <v>1157</v>
      </c>
      <c r="E128" s="90" t="s">
        <v>319</v>
      </c>
      <c r="F128" s="112" t="s">
        <v>38</v>
      </c>
      <c r="G128" s="113">
        <v>3</v>
      </c>
      <c r="H128" s="115" t="s">
        <v>39</v>
      </c>
      <c r="I128" s="113">
        <v>2</v>
      </c>
      <c r="J128" s="114"/>
      <c r="K128" s="114"/>
      <c r="L128" s="90" t="s">
        <v>279</v>
      </c>
    </row>
    <row r="129" spans="1:12" ht="12.75">
      <c r="A129" s="110">
        <v>4099</v>
      </c>
      <c r="B129" s="110">
        <v>4099</v>
      </c>
      <c r="C129" s="111">
        <v>30</v>
      </c>
      <c r="D129" s="97">
        <v>1157</v>
      </c>
      <c r="E129" s="90" t="s">
        <v>83</v>
      </c>
      <c r="F129" s="112" t="s">
        <v>38</v>
      </c>
      <c r="G129" s="113">
        <v>1</v>
      </c>
      <c r="H129" s="115" t="s">
        <v>39</v>
      </c>
      <c r="I129" s="113">
        <v>1</v>
      </c>
      <c r="J129" s="114"/>
      <c r="K129" s="114"/>
      <c r="L129" s="90" t="s">
        <v>279</v>
      </c>
    </row>
    <row r="130" spans="1:12" ht="12.75">
      <c r="A130" s="110">
        <v>4100</v>
      </c>
      <c r="B130" s="110">
        <v>4100</v>
      </c>
      <c r="C130" s="111">
        <v>30</v>
      </c>
      <c r="D130" s="97">
        <v>1157</v>
      </c>
      <c r="E130" s="90" t="s">
        <v>84</v>
      </c>
      <c r="F130" s="112" t="s">
        <v>38</v>
      </c>
      <c r="G130" s="113">
        <v>4</v>
      </c>
      <c r="H130" s="115" t="s">
        <v>39</v>
      </c>
      <c r="I130" s="113">
        <v>3</v>
      </c>
      <c r="J130" s="114"/>
      <c r="K130" s="114"/>
      <c r="L130" s="90" t="s">
        <v>279</v>
      </c>
    </row>
    <row r="131" spans="1:12" ht="12.75">
      <c r="A131" s="110">
        <v>4101</v>
      </c>
      <c r="B131" s="110">
        <v>4101</v>
      </c>
      <c r="C131" s="111">
        <v>30</v>
      </c>
      <c r="D131" s="97">
        <v>1157</v>
      </c>
      <c r="E131" s="90" t="s">
        <v>85</v>
      </c>
      <c r="F131" s="112" t="s">
        <v>38</v>
      </c>
      <c r="G131" s="113">
        <v>3</v>
      </c>
      <c r="H131" s="115" t="s">
        <v>39</v>
      </c>
      <c r="I131" s="113">
        <v>2</v>
      </c>
      <c r="J131" s="114"/>
      <c r="K131" s="114"/>
      <c r="L131" s="90" t="s">
        <v>279</v>
      </c>
    </row>
    <row r="132" spans="1:12" ht="12.75">
      <c r="A132" s="110">
        <v>4102</v>
      </c>
      <c r="B132" s="110">
        <v>4102</v>
      </c>
      <c r="C132" s="111">
        <v>30</v>
      </c>
      <c r="D132" s="97">
        <v>1157</v>
      </c>
      <c r="E132" s="90" t="s">
        <v>86</v>
      </c>
      <c r="F132" s="112" t="s">
        <v>38</v>
      </c>
      <c r="G132" s="113">
        <v>1</v>
      </c>
      <c r="H132" s="115" t="s">
        <v>39</v>
      </c>
      <c r="I132" s="113">
        <v>1</v>
      </c>
      <c r="J132" s="114"/>
      <c r="K132" s="114"/>
      <c r="L132" s="90" t="s">
        <v>279</v>
      </c>
    </row>
    <row r="133" spans="1:12" ht="12.75">
      <c r="A133" s="110">
        <v>4104</v>
      </c>
      <c r="B133" s="110">
        <v>4104</v>
      </c>
      <c r="C133" s="111">
        <v>30</v>
      </c>
      <c r="D133" s="97">
        <v>1157</v>
      </c>
      <c r="E133" s="90" t="s">
        <v>87</v>
      </c>
      <c r="F133" s="112" t="s">
        <v>38</v>
      </c>
      <c r="G133" s="113">
        <v>4</v>
      </c>
      <c r="H133" s="115" t="s">
        <v>39</v>
      </c>
      <c r="I133" s="113">
        <v>3</v>
      </c>
      <c r="J133" s="114"/>
      <c r="K133" s="114"/>
      <c r="L133" s="90" t="s">
        <v>279</v>
      </c>
    </row>
    <row r="134" spans="1:12" ht="12.75">
      <c r="A134" s="110">
        <v>4105</v>
      </c>
      <c r="B134" s="110">
        <v>4105</v>
      </c>
      <c r="C134" s="111">
        <v>30</v>
      </c>
      <c r="D134" s="97">
        <v>1157</v>
      </c>
      <c r="E134" s="90" t="s">
        <v>88</v>
      </c>
      <c r="F134" s="112" t="s">
        <v>38</v>
      </c>
      <c r="G134" s="113">
        <v>3</v>
      </c>
      <c r="H134" s="115" t="s">
        <v>39</v>
      </c>
      <c r="I134" s="113">
        <v>2</v>
      </c>
      <c r="J134" s="114"/>
      <c r="K134" s="114"/>
      <c r="L134" s="90" t="s">
        <v>279</v>
      </c>
    </row>
    <row r="135" spans="1:12" ht="12.75">
      <c r="A135" s="110">
        <v>4106</v>
      </c>
      <c r="B135" s="110">
        <v>4106</v>
      </c>
      <c r="C135" s="111">
        <v>30</v>
      </c>
      <c r="D135" s="97">
        <v>1157</v>
      </c>
      <c r="E135" s="90" t="s">
        <v>89</v>
      </c>
      <c r="F135" s="112" t="s">
        <v>69</v>
      </c>
      <c r="G135" s="113">
        <v>1</v>
      </c>
      <c r="H135" s="115" t="s">
        <v>39</v>
      </c>
      <c r="I135" s="113">
        <v>1</v>
      </c>
      <c r="J135" s="114"/>
      <c r="K135" s="114"/>
      <c r="L135" s="90" t="s">
        <v>313</v>
      </c>
    </row>
    <row r="136" spans="1:12" ht="12.75">
      <c r="A136" s="110">
        <v>4151</v>
      </c>
      <c r="B136" s="110">
        <v>4151</v>
      </c>
      <c r="C136" s="111">
        <v>40</v>
      </c>
      <c r="D136" s="97">
        <v>700</v>
      </c>
      <c r="E136" s="90" t="s">
        <v>320</v>
      </c>
      <c r="F136" s="112" t="s">
        <v>102</v>
      </c>
      <c r="G136" s="113">
        <v>4</v>
      </c>
      <c r="H136" s="115" t="s">
        <v>39</v>
      </c>
      <c r="I136" s="113">
        <v>4</v>
      </c>
      <c r="J136" s="114"/>
      <c r="K136" s="114"/>
      <c r="L136" s="90" t="s">
        <v>320</v>
      </c>
    </row>
    <row r="137" spans="1:12" ht="12.75">
      <c r="A137" s="110">
        <v>4152</v>
      </c>
      <c r="B137" s="110">
        <v>4152</v>
      </c>
      <c r="C137" s="111">
        <v>40</v>
      </c>
      <c r="D137" s="97">
        <v>700</v>
      </c>
      <c r="E137" s="90" t="s">
        <v>321</v>
      </c>
      <c r="F137" s="112" t="s">
        <v>322</v>
      </c>
      <c r="G137" s="113">
        <v>4</v>
      </c>
      <c r="H137" s="115" t="s">
        <v>39</v>
      </c>
      <c r="I137" s="113">
        <v>4</v>
      </c>
      <c r="J137" s="114"/>
      <c r="K137" s="114"/>
      <c r="L137" s="90" t="s">
        <v>321</v>
      </c>
    </row>
    <row r="138" spans="1:12" ht="12.75">
      <c r="A138" s="110">
        <v>4154</v>
      </c>
      <c r="B138" s="110">
        <v>4154</v>
      </c>
      <c r="C138" s="111">
        <v>40</v>
      </c>
      <c r="D138" s="97">
        <v>700</v>
      </c>
      <c r="E138" s="90" t="s">
        <v>323</v>
      </c>
      <c r="F138" s="112" t="s">
        <v>34</v>
      </c>
      <c r="G138" s="113">
        <v>4</v>
      </c>
      <c r="H138" s="107"/>
      <c r="I138" s="113">
        <v>4</v>
      </c>
      <c r="J138" s="114"/>
      <c r="K138" s="114"/>
      <c r="L138" s="90" t="s">
        <v>323</v>
      </c>
    </row>
    <row r="139" spans="1:12" ht="12.75">
      <c r="A139" s="110">
        <v>4155</v>
      </c>
      <c r="B139" s="110">
        <v>4155</v>
      </c>
      <c r="C139" s="111">
        <v>40</v>
      </c>
      <c r="D139" s="97">
        <v>700</v>
      </c>
      <c r="E139" s="90" t="s">
        <v>324</v>
      </c>
      <c r="F139" s="112" t="s">
        <v>34</v>
      </c>
      <c r="G139" s="113">
        <v>6</v>
      </c>
      <c r="H139" s="107"/>
      <c r="I139" s="113">
        <v>6</v>
      </c>
      <c r="J139" s="114"/>
      <c r="K139" s="114"/>
      <c r="L139" s="90" t="s">
        <v>324</v>
      </c>
    </row>
    <row r="140" spans="1:12" ht="12.75">
      <c r="A140" s="110">
        <v>4156</v>
      </c>
      <c r="B140" s="110">
        <v>4156</v>
      </c>
      <c r="C140" s="111">
        <v>40</v>
      </c>
      <c r="D140" s="97">
        <v>700</v>
      </c>
      <c r="E140" s="90" t="s">
        <v>325</v>
      </c>
      <c r="F140" s="112" t="s">
        <v>34</v>
      </c>
      <c r="G140" s="113">
        <v>8</v>
      </c>
      <c r="H140" s="107"/>
      <c r="I140" s="113">
        <v>8</v>
      </c>
      <c r="J140" s="114"/>
      <c r="K140" s="114"/>
      <c r="L140" s="90" t="s">
        <v>325</v>
      </c>
    </row>
    <row r="141" spans="1:12" ht="12.75">
      <c r="A141" s="110">
        <v>4157</v>
      </c>
      <c r="B141" s="110">
        <v>4157</v>
      </c>
      <c r="C141" s="111">
        <v>40</v>
      </c>
      <c r="D141" s="97">
        <v>700</v>
      </c>
      <c r="E141" s="90" t="s">
        <v>326</v>
      </c>
      <c r="F141" s="112" t="s">
        <v>34</v>
      </c>
      <c r="G141" s="113">
        <v>9</v>
      </c>
      <c r="H141" s="107"/>
      <c r="I141" s="113">
        <v>9</v>
      </c>
      <c r="J141" s="114"/>
      <c r="K141" s="114"/>
      <c r="L141" s="90" t="s">
        <v>326</v>
      </c>
    </row>
    <row r="142" spans="1:12" ht="12.75">
      <c r="A142" s="110">
        <v>4158</v>
      </c>
      <c r="B142" s="110">
        <v>4158</v>
      </c>
      <c r="C142" s="111">
        <v>40</v>
      </c>
      <c r="D142" s="97">
        <v>700</v>
      </c>
      <c r="E142" s="90" t="s">
        <v>327</v>
      </c>
      <c r="F142" s="112" t="s">
        <v>34</v>
      </c>
      <c r="G142" s="113">
        <v>13</v>
      </c>
      <c r="H142" s="107"/>
      <c r="I142" s="113">
        <v>13</v>
      </c>
      <c r="J142" s="114"/>
      <c r="K142" s="114"/>
      <c r="L142" s="90" t="s">
        <v>327</v>
      </c>
    </row>
    <row r="143" spans="1:12" ht="12.75">
      <c r="A143" s="110">
        <v>4159</v>
      </c>
      <c r="B143" s="110">
        <v>4159</v>
      </c>
      <c r="C143" s="111">
        <v>40</v>
      </c>
      <c r="D143" s="97">
        <v>700</v>
      </c>
      <c r="E143" s="90" t="s">
        <v>328</v>
      </c>
      <c r="F143" s="112" t="s">
        <v>322</v>
      </c>
      <c r="G143" s="113">
        <v>13</v>
      </c>
      <c r="H143" s="107"/>
      <c r="I143" s="113">
        <v>13</v>
      </c>
      <c r="J143" s="114"/>
      <c r="K143" s="114"/>
      <c r="L143" s="90" t="s">
        <v>328</v>
      </c>
    </row>
    <row r="144" spans="1:12" ht="12.75">
      <c r="A144" s="110">
        <v>4160</v>
      </c>
      <c r="B144" s="110">
        <v>4160</v>
      </c>
      <c r="C144" s="111">
        <v>40</v>
      </c>
      <c r="D144" s="97">
        <v>700</v>
      </c>
      <c r="E144" s="90" t="s">
        <v>329</v>
      </c>
      <c r="F144" s="112" t="s">
        <v>322</v>
      </c>
      <c r="G144" s="113">
        <v>16</v>
      </c>
      <c r="H144" s="107"/>
      <c r="I144" s="113">
        <v>16</v>
      </c>
      <c r="J144" s="114"/>
      <c r="K144" s="114"/>
      <c r="L144" s="90" t="s">
        <v>329</v>
      </c>
    </row>
    <row r="145" spans="1:12" ht="12.75">
      <c r="A145" s="110">
        <v>4161</v>
      </c>
      <c r="B145" s="110">
        <v>4161</v>
      </c>
      <c r="C145" s="111">
        <v>40</v>
      </c>
      <c r="D145" s="97">
        <v>700</v>
      </c>
      <c r="E145" s="90" t="s">
        <v>330</v>
      </c>
      <c r="F145" s="112" t="s">
        <v>322</v>
      </c>
      <c r="G145" s="113">
        <v>17</v>
      </c>
      <c r="H145" s="107"/>
      <c r="I145" s="113">
        <v>17</v>
      </c>
      <c r="J145" s="114"/>
      <c r="K145" s="114"/>
      <c r="L145" s="90" t="s">
        <v>330</v>
      </c>
    </row>
    <row r="146" spans="1:12" ht="12.75">
      <c r="A146" s="110">
        <v>4162</v>
      </c>
      <c r="B146" s="110">
        <v>4162</v>
      </c>
      <c r="C146" s="111">
        <v>40</v>
      </c>
      <c r="D146" s="97">
        <v>700</v>
      </c>
      <c r="E146" s="90" t="s">
        <v>331</v>
      </c>
      <c r="F146" s="112" t="s">
        <v>322</v>
      </c>
      <c r="G146" s="113">
        <v>17</v>
      </c>
      <c r="H146" s="107"/>
      <c r="I146" s="113">
        <v>17</v>
      </c>
      <c r="J146" s="114"/>
      <c r="K146" s="114"/>
      <c r="L146" s="90" t="s">
        <v>331</v>
      </c>
    </row>
    <row r="147" spans="1:12" ht="12.75">
      <c r="A147" s="110">
        <v>4163</v>
      </c>
      <c r="B147" s="110">
        <v>4163</v>
      </c>
      <c r="C147" s="111">
        <v>40</v>
      </c>
      <c r="D147" s="97">
        <v>700</v>
      </c>
      <c r="E147" s="90" t="s">
        <v>332</v>
      </c>
      <c r="F147" s="112" t="s">
        <v>34</v>
      </c>
      <c r="G147" s="113">
        <v>17</v>
      </c>
      <c r="H147" s="107"/>
      <c r="I147" s="113">
        <v>17</v>
      </c>
      <c r="J147" s="114"/>
      <c r="K147" s="114"/>
      <c r="L147" s="90" t="s">
        <v>332</v>
      </c>
    </row>
    <row r="148" spans="1:12" ht="12.75">
      <c r="A148" s="110">
        <v>4164</v>
      </c>
      <c r="B148" s="110">
        <v>4164</v>
      </c>
      <c r="C148" s="111">
        <v>40</v>
      </c>
      <c r="D148" s="97">
        <v>700</v>
      </c>
      <c r="E148" s="90" t="s">
        <v>333</v>
      </c>
      <c r="F148" s="112" t="s">
        <v>322</v>
      </c>
      <c r="G148" s="113">
        <v>18</v>
      </c>
      <c r="H148" s="107"/>
      <c r="I148" s="113">
        <v>18</v>
      </c>
      <c r="J148" s="114"/>
      <c r="K148" s="114"/>
      <c r="L148" s="90" t="s">
        <v>333</v>
      </c>
    </row>
    <row r="149" spans="1:12" ht="12.75">
      <c r="A149" s="110">
        <v>4165</v>
      </c>
      <c r="B149" s="110">
        <v>4165</v>
      </c>
      <c r="C149" s="111">
        <v>40</v>
      </c>
      <c r="D149" s="97">
        <v>700</v>
      </c>
      <c r="E149" s="90" t="s">
        <v>334</v>
      </c>
      <c r="F149" s="112" t="s">
        <v>322</v>
      </c>
      <c r="G149" s="113">
        <v>18</v>
      </c>
      <c r="H149" s="107"/>
      <c r="I149" s="113">
        <v>18</v>
      </c>
      <c r="J149" s="114"/>
      <c r="K149" s="114"/>
      <c r="L149" s="90" t="s">
        <v>334</v>
      </c>
    </row>
    <row r="150" spans="1:12" ht="12.75">
      <c r="A150" s="110">
        <v>4166</v>
      </c>
      <c r="B150" s="110">
        <v>4166</v>
      </c>
      <c r="C150" s="111">
        <v>40</v>
      </c>
      <c r="D150" s="97">
        <v>700</v>
      </c>
      <c r="E150" s="90" t="s">
        <v>335</v>
      </c>
      <c r="F150" s="112" t="s">
        <v>322</v>
      </c>
      <c r="G150" s="113">
        <v>19</v>
      </c>
      <c r="H150" s="107"/>
      <c r="I150" s="113">
        <v>19</v>
      </c>
      <c r="J150" s="114"/>
      <c r="K150" s="114"/>
      <c r="L150" s="90" t="s">
        <v>335</v>
      </c>
    </row>
    <row r="151" spans="1:12" ht="12.75">
      <c r="A151" s="110">
        <v>4167</v>
      </c>
      <c r="B151" s="110">
        <v>4167</v>
      </c>
      <c r="C151" s="111">
        <v>40</v>
      </c>
      <c r="D151" s="97">
        <v>700</v>
      </c>
      <c r="E151" s="90" t="s">
        <v>336</v>
      </c>
      <c r="F151" s="112" t="s">
        <v>322</v>
      </c>
      <c r="G151" s="113">
        <v>19</v>
      </c>
      <c r="H151" s="107"/>
      <c r="I151" s="113">
        <v>19</v>
      </c>
      <c r="J151" s="114"/>
      <c r="K151" s="114"/>
      <c r="L151" s="90" t="s">
        <v>336</v>
      </c>
    </row>
    <row r="152" spans="1:12" ht="12.75">
      <c r="A152" s="110">
        <v>4168</v>
      </c>
      <c r="B152" s="110">
        <v>4168</v>
      </c>
      <c r="C152" s="111">
        <v>40</v>
      </c>
      <c r="D152" s="97">
        <v>700</v>
      </c>
      <c r="E152" s="90" t="s">
        <v>337</v>
      </c>
      <c r="F152" s="112" t="s">
        <v>322</v>
      </c>
      <c r="G152" s="113">
        <v>19</v>
      </c>
      <c r="H152" s="107"/>
      <c r="I152" s="113">
        <v>19</v>
      </c>
      <c r="J152" s="114"/>
      <c r="K152" s="114"/>
      <c r="L152" s="90" t="s">
        <v>337</v>
      </c>
    </row>
    <row r="153" spans="1:12" ht="12.75">
      <c r="A153" s="110">
        <v>4169</v>
      </c>
      <c r="B153" s="110">
        <v>4169</v>
      </c>
      <c r="C153" s="111">
        <v>40</v>
      </c>
      <c r="D153" s="97">
        <v>700</v>
      </c>
      <c r="E153" s="90" t="s">
        <v>338</v>
      </c>
      <c r="F153" s="112" t="s">
        <v>322</v>
      </c>
      <c r="G153" s="113">
        <v>19</v>
      </c>
      <c r="H153" s="107"/>
      <c r="I153" s="113">
        <v>19</v>
      </c>
      <c r="J153" s="114"/>
      <c r="K153" s="114"/>
      <c r="L153" s="90" t="s">
        <v>338</v>
      </c>
    </row>
    <row r="154" spans="1:12" ht="12.75">
      <c r="A154" s="110">
        <v>4170</v>
      </c>
      <c r="B154" s="110">
        <v>4170</v>
      </c>
      <c r="C154" s="111">
        <v>40</v>
      </c>
      <c r="D154" s="97">
        <v>700</v>
      </c>
      <c r="E154" s="90" t="s">
        <v>339</v>
      </c>
      <c r="F154" s="112" t="s">
        <v>322</v>
      </c>
      <c r="G154" s="113">
        <v>23</v>
      </c>
      <c r="H154" s="107"/>
      <c r="I154" s="113">
        <v>23</v>
      </c>
      <c r="J154" s="114"/>
      <c r="K154" s="114"/>
      <c r="L154" s="90" t="s">
        <v>339</v>
      </c>
    </row>
    <row r="155" spans="1:12" ht="12.75">
      <c r="A155" s="110">
        <v>4171</v>
      </c>
      <c r="B155" s="110">
        <v>4171</v>
      </c>
      <c r="C155" s="111">
        <v>40</v>
      </c>
      <c r="D155" s="97">
        <v>700</v>
      </c>
      <c r="E155" s="90" t="s">
        <v>340</v>
      </c>
      <c r="F155" s="112" t="s">
        <v>322</v>
      </c>
      <c r="G155" s="113">
        <v>23</v>
      </c>
      <c r="H155" s="107"/>
      <c r="I155" s="113">
        <v>23</v>
      </c>
      <c r="J155" s="114"/>
      <c r="K155" s="114"/>
      <c r="L155" s="90" t="s">
        <v>340</v>
      </c>
    </row>
    <row r="156" spans="1:12" ht="12.75">
      <c r="A156" s="110">
        <v>4172</v>
      </c>
      <c r="B156" s="110">
        <v>4172</v>
      </c>
      <c r="C156" s="111">
        <v>40</v>
      </c>
      <c r="D156" s="97">
        <v>700</v>
      </c>
      <c r="E156" s="90" t="s">
        <v>341</v>
      </c>
      <c r="F156" s="112" t="s">
        <v>322</v>
      </c>
      <c r="G156" s="113">
        <v>22</v>
      </c>
      <c r="H156" s="107"/>
      <c r="I156" s="113">
        <v>22</v>
      </c>
      <c r="J156" s="114"/>
      <c r="K156" s="114"/>
      <c r="L156" s="90" t="s">
        <v>341</v>
      </c>
    </row>
    <row r="157" spans="1:12" ht="12.75">
      <c r="A157" s="110">
        <v>4173</v>
      </c>
      <c r="B157" s="110">
        <v>4173</v>
      </c>
      <c r="C157" s="111">
        <v>40</v>
      </c>
      <c r="D157" s="97">
        <v>700</v>
      </c>
      <c r="E157" s="90" t="s">
        <v>342</v>
      </c>
      <c r="F157" s="112" t="s">
        <v>322</v>
      </c>
      <c r="G157" s="113">
        <v>25</v>
      </c>
      <c r="H157" s="107"/>
      <c r="I157" s="113">
        <v>25</v>
      </c>
      <c r="J157" s="114"/>
      <c r="K157" s="114"/>
      <c r="L157" s="90" t="s">
        <v>342</v>
      </c>
    </row>
    <row r="158" spans="1:12" ht="12.75">
      <c r="A158" s="110">
        <v>4174</v>
      </c>
      <c r="B158" s="110">
        <v>4174</v>
      </c>
      <c r="C158" s="111">
        <v>40</v>
      </c>
      <c r="D158" s="97">
        <v>700</v>
      </c>
      <c r="E158" s="90" t="s">
        <v>343</v>
      </c>
      <c r="F158" s="112" t="s">
        <v>322</v>
      </c>
      <c r="G158" s="113">
        <v>25</v>
      </c>
      <c r="H158" s="107"/>
      <c r="I158" s="113">
        <v>25</v>
      </c>
      <c r="J158" s="114"/>
      <c r="K158" s="114"/>
      <c r="L158" s="90" t="s">
        <v>343</v>
      </c>
    </row>
    <row r="159" spans="1:12" ht="12.75">
      <c r="A159" s="110">
        <v>4175</v>
      </c>
      <c r="B159" s="110">
        <v>4175</v>
      </c>
      <c r="C159" s="111">
        <v>40</v>
      </c>
      <c r="D159" s="97">
        <v>700</v>
      </c>
      <c r="E159" s="90" t="s">
        <v>344</v>
      </c>
      <c r="F159" s="112" t="s">
        <v>322</v>
      </c>
      <c r="G159" s="113">
        <v>24</v>
      </c>
      <c r="H159" s="107"/>
      <c r="I159" s="113">
        <v>24</v>
      </c>
      <c r="J159" s="114"/>
      <c r="K159" s="114"/>
      <c r="L159" s="90" t="s">
        <v>344</v>
      </c>
    </row>
    <row r="160" spans="1:12" ht="12.75">
      <c r="A160" s="110">
        <v>4176</v>
      </c>
      <c r="B160" s="110">
        <v>4176</v>
      </c>
      <c r="C160" s="111">
        <v>40</v>
      </c>
      <c r="D160" s="97">
        <v>700</v>
      </c>
      <c r="E160" s="90" t="s">
        <v>345</v>
      </c>
      <c r="F160" s="112" t="s">
        <v>322</v>
      </c>
      <c r="G160" s="113">
        <v>24</v>
      </c>
      <c r="H160" s="107"/>
      <c r="I160" s="113">
        <v>24</v>
      </c>
      <c r="J160" s="114"/>
      <c r="K160" s="114"/>
      <c r="L160" s="90" t="s">
        <v>345</v>
      </c>
    </row>
    <row r="161" spans="1:12" ht="12.75">
      <c r="A161" s="110">
        <v>4177</v>
      </c>
      <c r="B161" s="110">
        <v>4177</v>
      </c>
      <c r="C161" s="111">
        <v>40</v>
      </c>
      <c r="D161" s="97">
        <v>700</v>
      </c>
      <c r="E161" s="90" t="s">
        <v>346</v>
      </c>
      <c r="F161" s="112" t="s">
        <v>322</v>
      </c>
      <c r="G161" s="113">
        <v>27</v>
      </c>
      <c r="H161" s="107"/>
      <c r="I161" s="113">
        <v>27</v>
      </c>
      <c r="J161" s="114"/>
      <c r="K161" s="114"/>
      <c r="L161" s="90" t="s">
        <v>346</v>
      </c>
    </row>
    <row r="162" spans="1:12" ht="12.75">
      <c r="A162" s="110">
        <v>4178</v>
      </c>
      <c r="B162" s="110">
        <v>4178</v>
      </c>
      <c r="C162" s="111">
        <v>40</v>
      </c>
      <c r="D162" s="97">
        <v>700</v>
      </c>
      <c r="E162" s="90" t="s">
        <v>347</v>
      </c>
      <c r="F162" s="112" t="s">
        <v>322</v>
      </c>
      <c r="G162" s="113">
        <v>28</v>
      </c>
      <c r="H162" s="107"/>
      <c r="I162" s="113">
        <v>28</v>
      </c>
      <c r="J162" s="114"/>
      <c r="K162" s="114"/>
      <c r="L162" s="90" t="s">
        <v>347</v>
      </c>
    </row>
    <row r="163" spans="1:12" ht="12.75">
      <c r="A163" s="110">
        <v>4179</v>
      </c>
      <c r="B163" s="110">
        <v>4179</v>
      </c>
      <c r="C163" s="111">
        <v>40</v>
      </c>
      <c r="D163" s="97">
        <v>700</v>
      </c>
      <c r="E163" s="90" t="s">
        <v>348</v>
      </c>
      <c r="F163" s="112" t="s">
        <v>322</v>
      </c>
      <c r="G163" s="113">
        <v>27</v>
      </c>
      <c r="H163" s="107"/>
      <c r="I163" s="113">
        <v>27</v>
      </c>
      <c r="J163" s="114"/>
      <c r="K163" s="114"/>
      <c r="L163" s="90" t="s">
        <v>348</v>
      </c>
    </row>
    <row r="164" spans="1:12" ht="12.75">
      <c r="A164" s="110">
        <v>4180</v>
      </c>
      <c r="B164" s="110">
        <v>4180</v>
      </c>
      <c r="C164" s="111">
        <v>40</v>
      </c>
      <c r="D164" s="97">
        <v>700</v>
      </c>
      <c r="E164" s="90" t="s">
        <v>349</v>
      </c>
      <c r="F164" s="112" t="s">
        <v>322</v>
      </c>
      <c r="G164" s="113">
        <v>26</v>
      </c>
      <c r="H164" s="107"/>
      <c r="I164" s="113">
        <v>26</v>
      </c>
      <c r="J164" s="114"/>
      <c r="K164" s="114"/>
      <c r="L164" s="90" t="s">
        <v>349</v>
      </c>
    </row>
    <row r="165" spans="1:12" ht="12.75">
      <c r="A165" s="126">
        <v>4181</v>
      </c>
      <c r="B165" s="126">
        <v>4181</v>
      </c>
      <c r="C165" s="127">
        <v>40</v>
      </c>
      <c r="D165" s="133">
        <v>700</v>
      </c>
      <c r="E165" s="128" t="s">
        <v>350</v>
      </c>
      <c r="F165" s="129" t="s">
        <v>322</v>
      </c>
      <c r="G165" s="130">
        <v>26</v>
      </c>
      <c r="H165" s="134"/>
      <c r="I165" s="130">
        <v>26</v>
      </c>
      <c r="J165" s="114"/>
      <c r="K165" s="114"/>
      <c r="L165" s="128" t="s">
        <v>350</v>
      </c>
    </row>
    <row r="166" spans="1:12" ht="12.75">
      <c r="A166" s="110">
        <v>4182</v>
      </c>
      <c r="B166" s="110">
        <v>4182</v>
      </c>
      <c r="C166" s="111">
        <v>40</v>
      </c>
      <c r="D166" s="97">
        <v>700</v>
      </c>
      <c r="E166" s="90" t="s">
        <v>351</v>
      </c>
      <c r="F166" s="112" t="s">
        <v>322</v>
      </c>
      <c r="G166" s="113">
        <v>28</v>
      </c>
      <c r="H166" s="107"/>
      <c r="I166" s="113">
        <v>28</v>
      </c>
      <c r="J166" s="114"/>
      <c r="K166" s="114"/>
      <c r="L166" s="90" t="s">
        <v>351</v>
      </c>
    </row>
    <row r="167" spans="1:12" ht="12.75">
      <c r="A167" s="110">
        <v>4183</v>
      </c>
      <c r="B167" s="110">
        <v>4183</v>
      </c>
      <c r="C167" s="111">
        <v>40</v>
      </c>
      <c r="D167" s="97">
        <v>700</v>
      </c>
      <c r="E167" s="90" t="s">
        <v>352</v>
      </c>
      <c r="F167" s="112" t="s">
        <v>322</v>
      </c>
      <c r="G167" s="113">
        <v>28</v>
      </c>
      <c r="H167" s="107"/>
      <c r="I167" s="113">
        <v>28</v>
      </c>
      <c r="J167" s="114"/>
      <c r="K167" s="114"/>
      <c r="L167" s="90" t="s">
        <v>352</v>
      </c>
    </row>
    <row r="168" spans="1:12" ht="12.75">
      <c r="A168" s="110">
        <v>4184</v>
      </c>
      <c r="B168" s="110">
        <v>4184</v>
      </c>
      <c r="C168" s="111">
        <v>40</v>
      </c>
      <c r="D168" s="97">
        <v>700</v>
      </c>
      <c r="E168" s="90" t="s">
        <v>353</v>
      </c>
      <c r="F168" s="112" t="s">
        <v>322</v>
      </c>
      <c r="G168" s="113">
        <v>31</v>
      </c>
      <c r="H168" s="107"/>
      <c r="I168" s="113">
        <v>31</v>
      </c>
      <c r="J168" s="114"/>
      <c r="K168" s="114"/>
      <c r="L168" s="90" t="s">
        <v>353</v>
      </c>
    </row>
    <row r="169" spans="1:12" ht="12.75">
      <c r="A169" s="110">
        <v>4185</v>
      </c>
      <c r="B169" s="110">
        <v>4185</v>
      </c>
      <c r="C169" s="111">
        <v>40</v>
      </c>
      <c r="D169" s="97">
        <v>700</v>
      </c>
      <c r="E169" s="90" t="s">
        <v>354</v>
      </c>
      <c r="F169" s="112" t="s">
        <v>322</v>
      </c>
      <c r="G169" s="113">
        <v>2</v>
      </c>
      <c r="H169" s="107" t="s">
        <v>39</v>
      </c>
      <c r="I169" s="113">
        <v>2</v>
      </c>
      <c r="J169" s="114"/>
      <c r="K169" s="114"/>
      <c r="L169" s="90" t="s">
        <v>354</v>
      </c>
    </row>
    <row r="170" spans="1:12" ht="12.75">
      <c r="A170" s="110">
        <v>4186</v>
      </c>
      <c r="B170" s="110">
        <v>4186</v>
      </c>
      <c r="C170" s="111">
        <v>40</v>
      </c>
      <c r="D170" s="97">
        <v>700</v>
      </c>
      <c r="E170" s="90" t="s">
        <v>355</v>
      </c>
      <c r="F170" s="112" t="s">
        <v>322</v>
      </c>
      <c r="G170" s="113">
        <v>17</v>
      </c>
      <c r="H170" s="107"/>
      <c r="I170" s="113">
        <v>17</v>
      </c>
      <c r="J170" s="114"/>
      <c r="K170" s="114"/>
      <c r="L170" s="90" t="s">
        <v>355</v>
      </c>
    </row>
    <row r="171" spans="1:12" ht="12.75">
      <c r="A171" s="135">
        <v>4197</v>
      </c>
      <c r="B171" s="120">
        <v>4197</v>
      </c>
      <c r="C171" s="121">
        <v>40</v>
      </c>
      <c r="D171" s="97">
        <v>1080</v>
      </c>
      <c r="E171" s="122" t="s">
        <v>356</v>
      </c>
      <c r="F171" s="123" t="s">
        <v>34</v>
      </c>
      <c r="G171" s="124" t="s">
        <v>124</v>
      </c>
      <c r="H171" s="136"/>
      <c r="I171" s="137">
        <v>17</v>
      </c>
      <c r="J171" s="114"/>
      <c r="K171" s="114"/>
      <c r="L171" s="122" t="s">
        <v>356</v>
      </c>
    </row>
    <row r="172" spans="1:12" ht="12.75">
      <c r="A172" s="135">
        <v>4199</v>
      </c>
      <c r="B172" s="120">
        <v>4199</v>
      </c>
      <c r="C172" s="121">
        <v>40</v>
      </c>
      <c r="D172" s="97">
        <v>1080</v>
      </c>
      <c r="E172" s="122" t="s">
        <v>357</v>
      </c>
      <c r="F172" s="123" t="s">
        <v>34</v>
      </c>
      <c r="G172" s="124" t="s">
        <v>25</v>
      </c>
      <c r="H172" s="136"/>
      <c r="I172" s="137">
        <v>14</v>
      </c>
      <c r="J172" s="114"/>
      <c r="K172" s="114"/>
      <c r="L172" s="122" t="s">
        <v>357</v>
      </c>
    </row>
    <row r="173" spans="1:12" ht="12.75">
      <c r="A173" s="88">
        <v>4200</v>
      </c>
      <c r="B173" s="138" t="s">
        <v>358</v>
      </c>
      <c r="C173" s="111">
        <v>40</v>
      </c>
      <c r="D173" s="97">
        <v>1080</v>
      </c>
      <c r="E173" s="90" t="s">
        <v>359</v>
      </c>
      <c r="F173" s="112" t="s">
        <v>69</v>
      </c>
      <c r="G173" s="113">
        <v>3</v>
      </c>
      <c r="H173" s="115" t="s">
        <v>39</v>
      </c>
      <c r="I173" s="137">
        <v>1</v>
      </c>
      <c r="J173" s="114"/>
      <c r="K173" s="114"/>
      <c r="L173" s="139" t="s">
        <v>360</v>
      </c>
    </row>
    <row r="174" spans="1:12" ht="12.75">
      <c r="A174" s="88">
        <v>4201</v>
      </c>
      <c r="B174" s="138" t="s">
        <v>358</v>
      </c>
      <c r="C174" s="111">
        <v>40</v>
      </c>
      <c r="D174" s="97">
        <v>1080</v>
      </c>
      <c r="E174" s="90" t="s">
        <v>90</v>
      </c>
      <c r="F174" s="112" t="s">
        <v>69</v>
      </c>
      <c r="G174" s="113">
        <v>2</v>
      </c>
      <c r="H174" s="115" t="s">
        <v>39</v>
      </c>
      <c r="I174" s="137">
        <v>1</v>
      </c>
      <c r="J174" s="114"/>
      <c r="K174" s="114"/>
      <c r="L174" s="139" t="s">
        <v>360</v>
      </c>
    </row>
    <row r="175" spans="1:12" ht="12.75">
      <c r="A175" s="88">
        <v>4204</v>
      </c>
      <c r="B175" s="138" t="s">
        <v>358</v>
      </c>
      <c r="C175" s="111">
        <v>40</v>
      </c>
      <c r="D175" s="97">
        <v>1080</v>
      </c>
      <c r="E175" s="90" t="s">
        <v>91</v>
      </c>
      <c r="F175" s="112" t="s">
        <v>69</v>
      </c>
      <c r="G175" s="113">
        <v>3</v>
      </c>
      <c r="H175" s="115" t="s">
        <v>39</v>
      </c>
      <c r="I175" s="137">
        <v>1</v>
      </c>
      <c r="J175" s="114"/>
      <c r="K175" s="114"/>
      <c r="L175" s="139" t="s">
        <v>360</v>
      </c>
    </row>
    <row r="176" spans="1:12" ht="12.75">
      <c r="A176" s="88">
        <v>4205</v>
      </c>
      <c r="B176" s="138" t="s">
        <v>358</v>
      </c>
      <c r="C176" s="111">
        <v>40</v>
      </c>
      <c r="D176" s="97">
        <v>1080</v>
      </c>
      <c r="E176" s="90" t="s">
        <v>361</v>
      </c>
      <c r="F176" s="112" t="s">
        <v>69</v>
      </c>
      <c r="G176" s="113">
        <v>2</v>
      </c>
      <c r="H176" s="115" t="s">
        <v>39</v>
      </c>
      <c r="I176" s="137">
        <v>1</v>
      </c>
      <c r="J176" s="114"/>
      <c r="K176" s="114"/>
      <c r="L176" s="139" t="s">
        <v>360</v>
      </c>
    </row>
    <row r="177" spans="1:12" ht="12.75">
      <c r="A177" s="88">
        <v>4206</v>
      </c>
      <c r="B177" s="138" t="s">
        <v>358</v>
      </c>
      <c r="C177" s="111">
        <v>40</v>
      </c>
      <c r="D177" s="97">
        <v>1080</v>
      </c>
      <c r="E177" s="90" t="s">
        <v>362</v>
      </c>
      <c r="F177" s="112" t="s">
        <v>69</v>
      </c>
      <c r="G177" s="113">
        <v>1</v>
      </c>
      <c r="H177" s="115" t="s">
        <v>39</v>
      </c>
      <c r="I177" s="137">
        <v>1</v>
      </c>
      <c r="J177" s="114"/>
      <c r="K177" s="114"/>
      <c r="L177" s="139" t="s">
        <v>360</v>
      </c>
    </row>
    <row r="178" spans="1:12" ht="12.75">
      <c r="A178" s="88">
        <v>4207</v>
      </c>
      <c r="B178" s="138" t="s">
        <v>358</v>
      </c>
      <c r="C178" s="111">
        <v>40</v>
      </c>
      <c r="D178" s="97">
        <v>1080</v>
      </c>
      <c r="E178" s="90" t="s">
        <v>92</v>
      </c>
      <c r="F178" s="112" t="s">
        <v>69</v>
      </c>
      <c r="G178" s="113">
        <v>1</v>
      </c>
      <c r="H178" s="115" t="s">
        <v>39</v>
      </c>
      <c r="I178" s="137">
        <v>1</v>
      </c>
      <c r="J178" s="114"/>
      <c r="K178" s="114"/>
      <c r="L178" s="139" t="s">
        <v>360</v>
      </c>
    </row>
    <row r="179" spans="1:12" ht="12.75">
      <c r="A179" s="88">
        <v>4208</v>
      </c>
      <c r="B179" s="138" t="s">
        <v>358</v>
      </c>
      <c r="C179" s="111">
        <v>40</v>
      </c>
      <c r="D179" s="97">
        <v>1080</v>
      </c>
      <c r="E179" s="90" t="s">
        <v>363</v>
      </c>
      <c r="F179" s="112" t="s">
        <v>69</v>
      </c>
      <c r="G179" s="113">
        <v>1</v>
      </c>
      <c r="H179" s="115" t="s">
        <v>39</v>
      </c>
      <c r="I179" s="137">
        <v>1</v>
      </c>
      <c r="J179" s="114"/>
      <c r="K179" s="114"/>
      <c r="L179" s="139" t="s">
        <v>360</v>
      </c>
    </row>
    <row r="180" spans="1:12" ht="12.75">
      <c r="A180" s="88">
        <v>4209</v>
      </c>
      <c r="B180" s="138" t="s">
        <v>358</v>
      </c>
      <c r="C180" s="111">
        <v>40</v>
      </c>
      <c r="D180" s="97">
        <v>1080</v>
      </c>
      <c r="E180" s="90" t="s">
        <v>93</v>
      </c>
      <c r="F180" s="112" t="s">
        <v>69</v>
      </c>
      <c r="G180" s="113">
        <v>2</v>
      </c>
      <c r="H180" s="115" t="s">
        <v>39</v>
      </c>
      <c r="I180" s="137">
        <v>1</v>
      </c>
      <c r="J180" s="114"/>
      <c r="K180" s="114"/>
      <c r="L180" s="139" t="s">
        <v>360</v>
      </c>
    </row>
    <row r="181" spans="1:12" ht="12.75">
      <c r="A181" s="88">
        <v>4210</v>
      </c>
      <c r="B181" s="138" t="s">
        <v>358</v>
      </c>
      <c r="C181" s="111">
        <v>40</v>
      </c>
      <c r="D181" s="97">
        <v>1080</v>
      </c>
      <c r="E181" s="90" t="s">
        <v>364</v>
      </c>
      <c r="F181" s="112" t="s">
        <v>69</v>
      </c>
      <c r="G181" s="113">
        <v>1</v>
      </c>
      <c r="H181" s="115" t="s">
        <v>39</v>
      </c>
      <c r="I181" s="137">
        <v>1</v>
      </c>
      <c r="J181" s="114"/>
      <c r="K181" s="114"/>
      <c r="L181" s="139" t="s">
        <v>360</v>
      </c>
    </row>
    <row r="182" spans="1:12" ht="12.75">
      <c r="A182" s="88">
        <v>4211</v>
      </c>
      <c r="B182" s="138" t="s">
        <v>358</v>
      </c>
      <c r="C182" s="111">
        <v>40</v>
      </c>
      <c r="D182" s="97">
        <v>1080</v>
      </c>
      <c r="E182" s="90" t="s">
        <v>365</v>
      </c>
      <c r="F182" s="112" t="s">
        <v>69</v>
      </c>
      <c r="G182" s="113">
        <v>1</v>
      </c>
      <c r="H182" s="115" t="s">
        <v>39</v>
      </c>
      <c r="I182" s="137">
        <v>1</v>
      </c>
      <c r="J182" s="114"/>
      <c r="K182" s="114"/>
      <c r="L182" s="139" t="s">
        <v>360</v>
      </c>
    </row>
    <row r="183" spans="1:12" ht="12.75">
      <c r="A183" s="88">
        <v>4212</v>
      </c>
      <c r="B183" s="138" t="s">
        <v>358</v>
      </c>
      <c r="C183" s="111">
        <v>40</v>
      </c>
      <c r="D183" s="97">
        <v>1080</v>
      </c>
      <c r="E183" s="90" t="s">
        <v>366</v>
      </c>
      <c r="F183" s="112" t="s">
        <v>69</v>
      </c>
      <c r="G183" s="113">
        <v>3</v>
      </c>
      <c r="H183" s="115" t="s">
        <v>39</v>
      </c>
      <c r="I183" s="137">
        <v>1</v>
      </c>
      <c r="J183" s="114"/>
      <c r="K183" s="114"/>
      <c r="L183" s="139" t="s">
        <v>360</v>
      </c>
    </row>
    <row r="184" spans="1:12" ht="12.75">
      <c r="A184" s="88">
        <v>4213</v>
      </c>
      <c r="B184" s="138" t="s">
        <v>358</v>
      </c>
      <c r="C184" s="111">
        <v>40</v>
      </c>
      <c r="D184" s="97">
        <v>1080</v>
      </c>
      <c r="E184" s="90" t="s">
        <v>94</v>
      </c>
      <c r="F184" s="112" t="s">
        <v>69</v>
      </c>
      <c r="G184" s="113">
        <v>3</v>
      </c>
      <c r="H184" s="115" t="s">
        <v>39</v>
      </c>
      <c r="I184" s="137">
        <v>1</v>
      </c>
      <c r="J184" s="114"/>
      <c r="K184" s="114"/>
      <c r="L184" s="139" t="s">
        <v>360</v>
      </c>
    </row>
    <row r="185" spans="1:12" ht="12.75">
      <c r="A185" s="88">
        <v>4214</v>
      </c>
      <c r="B185" s="138" t="s">
        <v>358</v>
      </c>
      <c r="C185" s="111">
        <v>40</v>
      </c>
      <c r="D185" s="97">
        <v>1080</v>
      </c>
      <c r="E185" s="90" t="s">
        <v>95</v>
      </c>
      <c r="F185" s="112" t="s">
        <v>69</v>
      </c>
      <c r="G185" s="113">
        <v>3</v>
      </c>
      <c r="H185" s="115" t="s">
        <v>39</v>
      </c>
      <c r="I185" s="137">
        <v>1</v>
      </c>
      <c r="J185" s="114"/>
      <c r="K185" s="114"/>
      <c r="L185" s="139" t="s">
        <v>360</v>
      </c>
    </row>
    <row r="186" spans="1:12" ht="12.75">
      <c r="A186" s="88">
        <v>4215</v>
      </c>
      <c r="B186" s="138" t="s">
        <v>358</v>
      </c>
      <c r="C186" s="111">
        <v>40</v>
      </c>
      <c r="D186" s="97">
        <v>1080</v>
      </c>
      <c r="E186" s="90" t="s">
        <v>96</v>
      </c>
      <c r="F186" s="112" t="s">
        <v>69</v>
      </c>
      <c r="G186" s="113">
        <v>3</v>
      </c>
      <c r="H186" s="115" t="s">
        <v>39</v>
      </c>
      <c r="I186" s="137">
        <v>1</v>
      </c>
      <c r="J186" s="114"/>
      <c r="K186" s="114"/>
      <c r="L186" s="139" t="s">
        <v>360</v>
      </c>
    </row>
    <row r="187" spans="1:12" ht="12.75">
      <c r="A187" s="88">
        <v>4216</v>
      </c>
      <c r="B187" s="138" t="s">
        <v>358</v>
      </c>
      <c r="C187" s="111">
        <v>40</v>
      </c>
      <c r="D187" s="97">
        <v>1080</v>
      </c>
      <c r="E187" s="90" t="s">
        <v>367</v>
      </c>
      <c r="F187" s="112" t="s">
        <v>69</v>
      </c>
      <c r="G187" s="113">
        <v>2</v>
      </c>
      <c r="H187" s="115" t="s">
        <v>39</v>
      </c>
      <c r="I187" s="137">
        <v>1</v>
      </c>
      <c r="J187" s="114"/>
      <c r="K187" s="114"/>
      <c r="L187" s="139" t="s">
        <v>360</v>
      </c>
    </row>
    <row r="188" spans="1:12" ht="12.75">
      <c r="A188" s="88">
        <v>4217</v>
      </c>
      <c r="B188" s="138" t="s">
        <v>358</v>
      </c>
      <c r="C188" s="111">
        <v>40</v>
      </c>
      <c r="D188" s="97">
        <v>1080</v>
      </c>
      <c r="E188" s="90" t="s">
        <v>368</v>
      </c>
      <c r="F188" s="112" t="s">
        <v>69</v>
      </c>
      <c r="G188" s="113">
        <v>2</v>
      </c>
      <c r="H188" s="115" t="s">
        <v>39</v>
      </c>
      <c r="I188" s="137">
        <v>1</v>
      </c>
      <c r="J188" s="114"/>
      <c r="K188" s="114"/>
      <c r="L188" s="139" t="s">
        <v>360</v>
      </c>
    </row>
    <row r="189" spans="1:12" ht="12.75">
      <c r="A189" s="88">
        <v>4218</v>
      </c>
      <c r="B189" s="138" t="s">
        <v>358</v>
      </c>
      <c r="C189" s="111">
        <v>40</v>
      </c>
      <c r="D189" s="97">
        <v>1080</v>
      </c>
      <c r="E189" s="90" t="s">
        <v>369</v>
      </c>
      <c r="F189" s="112" t="s">
        <v>69</v>
      </c>
      <c r="G189" s="113">
        <v>2</v>
      </c>
      <c r="H189" s="115" t="s">
        <v>39</v>
      </c>
      <c r="I189" s="137">
        <v>1</v>
      </c>
      <c r="J189" s="114"/>
      <c r="K189" s="114"/>
      <c r="L189" s="139" t="s">
        <v>360</v>
      </c>
    </row>
    <row r="190" spans="1:12" ht="12.75">
      <c r="A190" s="88">
        <v>4219</v>
      </c>
      <c r="B190" s="138" t="s">
        <v>358</v>
      </c>
      <c r="C190" s="111">
        <v>40</v>
      </c>
      <c r="D190" s="97">
        <v>1080</v>
      </c>
      <c r="E190" s="90" t="s">
        <v>97</v>
      </c>
      <c r="F190" s="112" t="s">
        <v>69</v>
      </c>
      <c r="G190" s="113">
        <v>2</v>
      </c>
      <c r="H190" s="115" t="s">
        <v>39</v>
      </c>
      <c r="I190" s="137">
        <v>1</v>
      </c>
      <c r="J190" s="114"/>
      <c r="K190" s="114"/>
      <c r="L190" s="139" t="s">
        <v>360</v>
      </c>
    </row>
    <row r="191" spans="1:12" ht="12.75">
      <c r="A191" s="88">
        <v>4220</v>
      </c>
      <c r="B191" s="138" t="s">
        <v>358</v>
      </c>
      <c r="C191" s="111">
        <v>40</v>
      </c>
      <c r="D191" s="97">
        <v>1080</v>
      </c>
      <c r="E191" s="90" t="s">
        <v>370</v>
      </c>
      <c r="F191" s="112" t="s">
        <v>69</v>
      </c>
      <c r="G191" s="113">
        <v>3</v>
      </c>
      <c r="H191" s="115" t="s">
        <v>39</v>
      </c>
      <c r="I191" s="137">
        <v>1</v>
      </c>
      <c r="J191" s="114"/>
      <c r="K191" s="114"/>
      <c r="L191" s="139" t="s">
        <v>360</v>
      </c>
    </row>
    <row r="192" spans="1:12" ht="12.75">
      <c r="A192" s="88">
        <v>4221</v>
      </c>
      <c r="B192" s="138" t="s">
        <v>358</v>
      </c>
      <c r="C192" s="111">
        <v>40</v>
      </c>
      <c r="D192" s="97">
        <v>1080</v>
      </c>
      <c r="E192" s="90" t="s">
        <v>371</v>
      </c>
      <c r="F192" s="112" t="s">
        <v>69</v>
      </c>
      <c r="G192" s="113">
        <v>2</v>
      </c>
      <c r="H192" s="115" t="s">
        <v>39</v>
      </c>
      <c r="I192" s="137">
        <v>1</v>
      </c>
      <c r="J192" s="114"/>
      <c r="K192" s="114"/>
      <c r="L192" s="139" t="s">
        <v>360</v>
      </c>
    </row>
    <row r="193" spans="1:12" ht="12.75">
      <c r="A193" s="88">
        <v>4222</v>
      </c>
      <c r="B193" s="138" t="s">
        <v>358</v>
      </c>
      <c r="C193" s="111">
        <v>40</v>
      </c>
      <c r="D193" s="97">
        <v>1080</v>
      </c>
      <c r="E193" s="90" t="s">
        <v>98</v>
      </c>
      <c r="F193" s="112" t="s">
        <v>69</v>
      </c>
      <c r="G193" s="113">
        <v>2</v>
      </c>
      <c r="H193" s="115" t="s">
        <v>39</v>
      </c>
      <c r="I193" s="137">
        <v>1</v>
      </c>
      <c r="J193" s="114"/>
      <c r="K193" s="114"/>
      <c r="L193" s="139" t="s">
        <v>360</v>
      </c>
    </row>
    <row r="194" spans="1:12" ht="12.75">
      <c r="A194" s="88">
        <v>4223</v>
      </c>
      <c r="B194" s="138" t="s">
        <v>358</v>
      </c>
      <c r="C194" s="111">
        <v>40</v>
      </c>
      <c r="D194" s="97">
        <v>1080</v>
      </c>
      <c r="E194" s="90" t="s">
        <v>99</v>
      </c>
      <c r="F194" s="112" t="s">
        <v>69</v>
      </c>
      <c r="G194" s="113">
        <v>1</v>
      </c>
      <c r="H194" s="115" t="s">
        <v>39</v>
      </c>
      <c r="I194" s="137">
        <v>1</v>
      </c>
      <c r="J194" s="114"/>
      <c r="K194" s="114"/>
      <c r="L194" s="139" t="s">
        <v>360</v>
      </c>
    </row>
    <row r="195" spans="1:12" ht="12.75">
      <c r="A195" s="88">
        <v>4224</v>
      </c>
      <c r="B195" s="138" t="s">
        <v>358</v>
      </c>
      <c r="C195" s="140">
        <v>40</v>
      </c>
      <c r="D195" s="97">
        <v>1080</v>
      </c>
      <c r="E195" s="82" t="s">
        <v>100</v>
      </c>
      <c r="F195" s="141" t="s">
        <v>69</v>
      </c>
      <c r="G195" s="142">
        <v>2</v>
      </c>
      <c r="H195" s="143" t="s">
        <v>39</v>
      </c>
      <c r="I195" s="137">
        <v>1</v>
      </c>
      <c r="J195" s="114"/>
      <c r="K195" s="114"/>
      <c r="L195" s="144" t="s">
        <v>360</v>
      </c>
    </row>
    <row r="196" spans="1:12" ht="12.75">
      <c r="A196" s="88">
        <v>4226</v>
      </c>
      <c r="B196" s="110">
        <v>4226</v>
      </c>
      <c r="C196" s="111">
        <v>40</v>
      </c>
      <c r="D196" s="97">
        <v>1080</v>
      </c>
      <c r="E196" s="90" t="s">
        <v>372</v>
      </c>
      <c r="F196" s="112" t="s">
        <v>34</v>
      </c>
      <c r="G196" s="113">
        <v>8</v>
      </c>
      <c r="H196" s="115"/>
      <c r="I196" s="113">
        <v>8</v>
      </c>
      <c r="J196" s="114"/>
      <c r="K196" s="114"/>
      <c r="L196" s="90" t="s">
        <v>372</v>
      </c>
    </row>
    <row r="197" spans="1:12" ht="12.75">
      <c r="A197" s="88">
        <v>4227</v>
      </c>
      <c r="B197" s="110">
        <v>4227</v>
      </c>
      <c r="C197" s="145">
        <v>40</v>
      </c>
      <c r="D197" s="97">
        <v>1080</v>
      </c>
      <c r="E197" s="146" t="s">
        <v>373</v>
      </c>
      <c r="F197" s="147" t="s">
        <v>34</v>
      </c>
      <c r="G197" s="148">
        <v>8</v>
      </c>
      <c r="H197" s="149"/>
      <c r="I197" s="113">
        <v>9</v>
      </c>
      <c r="J197" s="114"/>
      <c r="K197" s="114"/>
      <c r="L197" s="146" t="s">
        <v>373</v>
      </c>
    </row>
    <row r="198" spans="1:12" ht="12.75">
      <c r="A198" s="88">
        <v>4233</v>
      </c>
      <c r="B198" s="138" t="s">
        <v>374</v>
      </c>
      <c r="C198" s="111">
        <v>40</v>
      </c>
      <c r="D198" s="97">
        <v>1080</v>
      </c>
      <c r="E198" s="90" t="s">
        <v>101</v>
      </c>
      <c r="F198" s="112" t="s">
        <v>102</v>
      </c>
      <c r="G198" s="113">
        <v>2</v>
      </c>
      <c r="H198" s="115" t="s">
        <v>39</v>
      </c>
      <c r="I198" s="137">
        <v>1</v>
      </c>
      <c r="J198" s="114"/>
      <c r="K198" s="114"/>
      <c r="L198" s="90" t="s">
        <v>375</v>
      </c>
    </row>
    <row r="199" spans="1:12" ht="12.75">
      <c r="A199" s="88">
        <v>4234</v>
      </c>
      <c r="B199" s="138" t="s">
        <v>374</v>
      </c>
      <c r="C199" s="111">
        <v>40</v>
      </c>
      <c r="D199" s="97">
        <v>1080</v>
      </c>
      <c r="E199" s="90" t="s">
        <v>376</v>
      </c>
      <c r="F199" s="112" t="s">
        <v>102</v>
      </c>
      <c r="G199" s="113">
        <v>1</v>
      </c>
      <c r="H199" s="115" t="s">
        <v>39</v>
      </c>
      <c r="I199" s="137">
        <v>1</v>
      </c>
      <c r="J199" s="114"/>
      <c r="K199" s="114"/>
      <c r="L199" s="90" t="s">
        <v>375</v>
      </c>
    </row>
    <row r="200" spans="1:12" ht="12.75">
      <c r="A200" s="88">
        <v>4235</v>
      </c>
      <c r="B200" s="138" t="s">
        <v>374</v>
      </c>
      <c r="C200" s="111">
        <v>40</v>
      </c>
      <c r="D200" s="97">
        <v>1080</v>
      </c>
      <c r="E200" s="90" t="s">
        <v>377</v>
      </c>
      <c r="F200" s="112" t="s">
        <v>102</v>
      </c>
      <c r="G200" s="113">
        <v>3</v>
      </c>
      <c r="H200" s="115" t="s">
        <v>39</v>
      </c>
      <c r="I200" s="137">
        <v>1</v>
      </c>
      <c r="J200" s="114"/>
      <c r="K200" s="114"/>
      <c r="L200" s="90" t="s">
        <v>375</v>
      </c>
    </row>
    <row r="201" spans="1:12" ht="12.75">
      <c r="A201" s="88">
        <v>4237</v>
      </c>
      <c r="B201" s="138" t="s">
        <v>374</v>
      </c>
      <c r="C201" s="111">
        <v>40</v>
      </c>
      <c r="D201" s="97">
        <v>1080</v>
      </c>
      <c r="E201" s="90" t="s">
        <v>378</v>
      </c>
      <c r="F201" s="112" t="s">
        <v>102</v>
      </c>
      <c r="G201" s="113">
        <v>2</v>
      </c>
      <c r="H201" s="115" t="s">
        <v>39</v>
      </c>
      <c r="I201" s="137">
        <v>1</v>
      </c>
      <c r="J201" s="114"/>
      <c r="K201" s="114"/>
      <c r="L201" s="90" t="s">
        <v>375</v>
      </c>
    </row>
    <row r="202" spans="1:12" ht="12.75">
      <c r="A202" s="88">
        <v>4238</v>
      </c>
      <c r="B202" s="138" t="s">
        <v>379</v>
      </c>
      <c r="C202" s="111">
        <v>40</v>
      </c>
      <c r="D202" s="97">
        <v>1080</v>
      </c>
      <c r="E202" s="90" t="s">
        <v>103</v>
      </c>
      <c r="F202" s="112" t="s">
        <v>102</v>
      </c>
      <c r="G202" s="113">
        <v>2</v>
      </c>
      <c r="H202" s="115" t="s">
        <v>39</v>
      </c>
      <c r="I202" s="137">
        <v>1</v>
      </c>
      <c r="J202" s="114"/>
      <c r="K202" s="114"/>
      <c r="L202" s="90" t="s">
        <v>380</v>
      </c>
    </row>
    <row r="203" spans="1:12" ht="12.75">
      <c r="A203" s="88">
        <v>4239</v>
      </c>
      <c r="B203" s="138" t="s">
        <v>381</v>
      </c>
      <c r="C203" s="111">
        <v>40</v>
      </c>
      <c r="D203" s="97">
        <v>1080</v>
      </c>
      <c r="E203" s="90" t="s">
        <v>382</v>
      </c>
      <c r="F203" s="112" t="s">
        <v>102</v>
      </c>
      <c r="G203" s="113">
        <v>2</v>
      </c>
      <c r="H203" s="115" t="s">
        <v>39</v>
      </c>
      <c r="I203" s="137">
        <v>1</v>
      </c>
      <c r="J203" s="114"/>
      <c r="K203" s="114"/>
      <c r="L203" s="90" t="s">
        <v>383</v>
      </c>
    </row>
    <row r="204" spans="1:12" ht="12.75">
      <c r="A204" s="88">
        <v>4240</v>
      </c>
      <c r="B204" s="138" t="s">
        <v>379</v>
      </c>
      <c r="C204" s="111">
        <v>40</v>
      </c>
      <c r="D204" s="97">
        <v>1080</v>
      </c>
      <c r="E204" s="90" t="s">
        <v>104</v>
      </c>
      <c r="F204" s="112" t="s">
        <v>102</v>
      </c>
      <c r="G204" s="113">
        <v>1</v>
      </c>
      <c r="H204" s="115" t="s">
        <v>39</v>
      </c>
      <c r="I204" s="137">
        <v>1</v>
      </c>
      <c r="J204" s="114"/>
      <c r="K204" s="114"/>
      <c r="L204" s="90" t="s">
        <v>380</v>
      </c>
    </row>
    <row r="205" spans="1:12" ht="12.75">
      <c r="A205" s="88">
        <v>4241</v>
      </c>
      <c r="B205" s="138" t="s">
        <v>374</v>
      </c>
      <c r="C205" s="111">
        <v>40</v>
      </c>
      <c r="D205" s="97">
        <v>1080</v>
      </c>
      <c r="E205" s="90" t="s">
        <v>105</v>
      </c>
      <c r="F205" s="112" t="s">
        <v>102</v>
      </c>
      <c r="G205" s="113">
        <v>2</v>
      </c>
      <c r="H205" s="115" t="s">
        <v>39</v>
      </c>
      <c r="I205" s="137">
        <v>1</v>
      </c>
      <c r="J205" s="114"/>
      <c r="K205" s="114"/>
      <c r="L205" s="90" t="s">
        <v>375</v>
      </c>
    </row>
    <row r="206" spans="1:12" ht="12.75">
      <c r="A206" s="88">
        <v>4242</v>
      </c>
      <c r="B206" s="138" t="s">
        <v>374</v>
      </c>
      <c r="C206" s="111">
        <v>40</v>
      </c>
      <c r="D206" s="97">
        <v>1080</v>
      </c>
      <c r="E206" s="90" t="s">
        <v>384</v>
      </c>
      <c r="F206" s="112" t="s">
        <v>102</v>
      </c>
      <c r="G206" s="113">
        <v>1</v>
      </c>
      <c r="H206" s="115" t="s">
        <v>39</v>
      </c>
      <c r="I206" s="137">
        <v>1</v>
      </c>
      <c r="J206" s="114"/>
      <c r="K206" s="114"/>
      <c r="L206" s="90" t="s">
        <v>375</v>
      </c>
    </row>
    <row r="207" spans="1:12" ht="12.75">
      <c r="A207" s="88">
        <v>4245</v>
      </c>
      <c r="B207" s="138" t="s">
        <v>381</v>
      </c>
      <c r="C207" s="111">
        <v>40</v>
      </c>
      <c r="D207" s="97">
        <v>1080</v>
      </c>
      <c r="E207" s="90" t="s">
        <v>385</v>
      </c>
      <c r="F207" s="112" t="s">
        <v>102</v>
      </c>
      <c r="G207" s="113">
        <v>2</v>
      </c>
      <c r="H207" s="115" t="s">
        <v>39</v>
      </c>
      <c r="I207" s="137">
        <v>1</v>
      </c>
      <c r="J207" s="114"/>
      <c r="K207" s="114"/>
      <c r="L207" s="90" t="s">
        <v>383</v>
      </c>
    </row>
    <row r="208" spans="1:12" ht="12.75">
      <c r="A208" s="88">
        <v>4248</v>
      </c>
      <c r="B208" s="138" t="s">
        <v>379</v>
      </c>
      <c r="C208" s="111">
        <v>40</v>
      </c>
      <c r="D208" s="97">
        <v>1080</v>
      </c>
      <c r="E208" s="90" t="s">
        <v>106</v>
      </c>
      <c r="F208" s="112" t="s">
        <v>102</v>
      </c>
      <c r="G208" s="113">
        <v>2</v>
      </c>
      <c r="H208" s="115" t="s">
        <v>39</v>
      </c>
      <c r="I208" s="137">
        <v>1</v>
      </c>
      <c r="J208" s="114"/>
      <c r="K208" s="114"/>
      <c r="L208" s="90" t="s">
        <v>380</v>
      </c>
    </row>
    <row r="209" spans="1:12" ht="12.75">
      <c r="A209" s="88">
        <v>4249</v>
      </c>
      <c r="B209" s="138" t="s">
        <v>381</v>
      </c>
      <c r="C209" s="111">
        <v>40</v>
      </c>
      <c r="D209" s="97">
        <v>1080</v>
      </c>
      <c r="E209" s="90" t="s">
        <v>386</v>
      </c>
      <c r="F209" s="112" t="s">
        <v>102</v>
      </c>
      <c r="G209" s="113">
        <v>2</v>
      </c>
      <c r="H209" s="115" t="s">
        <v>39</v>
      </c>
      <c r="I209" s="137">
        <v>1</v>
      </c>
      <c r="J209" s="114"/>
      <c r="K209" s="114"/>
      <c r="L209" s="90" t="s">
        <v>383</v>
      </c>
    </row>
    <row r="210" spans="1:12" ht="12.75">
      <c r="A210" s="88">
        <v>4250</v>
      </c>
      <c r="B210" s="138" t="s">
        <v>379</v>
      </c>
      <c r="C210" s="111">
        <v>40</v>
      </c>
      <c r="D210" s="97">
        <v>1080</v>
      </c>
      <c r="E210" s="90" t="s">
        <v>387</v>
      </c>
      <c r="F210" s="112" t="s">
        <v>102</v>
      </c>
      <c r="G210" s="113">
        <v>2</v>
      </c>
      <c r="H210" s="115" t="s">
        <v>39</v>
      </c>
      <c r="I210" s="137">
        <v>1</v>
      </c>
      <c r="J210" s="114"/>
      <c r="K210" s="114"/>
      <c r="L210" s="90" t="s">
        <v>380</v>
      </c>
    </row>
    <row r="211" spans="1:12" ht="12.75">
      <c r="A211" s="88">
        <v>4251</v>
      </c>
      <c r="B211" s="138" t="s">
        <v>379</v>
      </c>
      <c r="C211" s="111">
        <v>40</v>
      </c>
      <c r="D211" s="97">
        <v>1080</v>
      </c>
      <c r="E211" s="90" t="s">
        <v>388</v>
      </c>
      <c r="F211" s="112" t="s">
        <v>102</v>
      </c>
      <c r="G211" s="113">
        <v>1</v>
      </c>
      <c r="H211" s="115" t="s">
        <v>39</v>
      </c>
      <c r="I211" s="137">
        <v>1</v>
      </c>
      <c r="J211" s="114"/>
      <c r="K211" s="114"/>
      <c r="L211" s="90" t="s">
        <v>380</v>
      </c>
    </row>
    <row r="212" spans="1:12" ht="12.75">
      <c r="A212" s="88">
        <v>4252</v>
      </c>
      <c r="B212" s="138" t="s">
        <v>379</v>
      </c>
      <c r="C212" s="111">
        <v>40</v>
      </c>
      <c r="D212" s="97">
        <v>1080</v>
      </c>
      <c r="E212" s="90" t="s">
        <v>389</v>
      </c>
      <c r="F212" s="112" t="s">
        <v>102</v>
      </c>
      <c r="G212" s="113">
        <v>2</v>
      </c>
      <c r="H212" s="115" t="s">
        <v>39</v>
      </c>
      <c r="I212" s="137">
        <v>1</v>
      </c>
      <c r="J212" s="114"/>
      <c r="K212" s="114"/>
      <c r="L212" s="90" t="s">
        <v>380</v>
      </c>
    </row>
    <row r="213" spans="1:12" ht="12.75">
      <c r="A213" s="88">
        <v>4253</v>
      </c>
      <c r="B213" s="138" t="s">
        <v>379</v>
      </c>
      <c r="C213" s="111">
        <v>40</v>
      </c>
      <c r="D213" s="97">
        <v>1080</v>
      </c>
      <c r="E213" s="90" t="s">
        <v>107</v>
      </c>
      <c r="F213" s="112" t="s">
        <v>102</v>
      </c>
      <c r="G213" s="113">
        <v>2</v>
      </c>
      <c r="H213" s="115" t="s">
        <v>39</v>
      </c>
      <c r="I213" s="137">
        <v>1</v>
      </c>
      <c r="J213" s="114"/>
      <c r="K213" s="114"/>
      <c r="L213" s="90" t="s">
        <v>380</v>
      </c>
    </row>
    <row r="214" spans="1:12" ht="12.75">
      <c r="A214" s="88">
        <v>4254</v>
      </c>
      <c r="B214" s="138" t="s">
        <v>379</v>
      </c>
      <c r="C214" s="111">
        <v>40</v>
      </c>
      <c r="D214" s="97">
        <v>1080</v>
      </c>
      <c r="E214" s="90" t="s">
        <v>390</v>
      </c>
      <c r="F214" s="112" t="s">
        <v>102</v>
      </c>
      <c r="G214" s="113">
        <v>2</v>
      </c>
      <c r="H214" s="115" t="s">
        <v>39</v>
      </c>
      <c r="I214" s="137">
        <v>1</v>
      </c>
      <c r="J214" s="114"/>
      <c r="K214" s="114"/>
      <c r="L214" s="90" t="s">
        <v>380</v>
      </c>
    </row>
    <row r="215" spans="1:12" ht="12.75">
      <c r="A215" s="88">
        <v>4255</v>
      </c>
      <c r="B215" s="138" t="s">
        <v>379</v>
      </c>
      <c r="C215" s="111">
        <v>40</v>
      </c>
      <c r="D215" s="97">
        <v>1080</v>
      </c>
      <c r="E215" s="90" t="s">
        <v>391</v>
      </c>
      <c r="F215" s="112" t="s">
        <v>102</v>
      </c>
      <c r="G215" s="113">
        <v>2</v>
      </c>
      <c r="H215" s="115" t="s">
        <v>39</v>
      </c>
      <c r="I215" s="137">
        <v>1</v>
      </c>
      <c r="J215" s="114"/>
      <c r="K215" s="114"/>
      <c r="L215" s="90" t="s">
        <v>380</v>
      </c>
    </row>
    <row r="216" spans="1:12" ht="12.75">
      <c r="A216" s="88">
        <v>4256</v>
      </c>
      <c r="B216" s="138" t="s">
        <v>379</v>
      </c>
      <c r="C216" s="111">
        <v>40</v>
      </c>
      <c r="D216" s="97">
        <v>1080</v>
      </c>
      <c r="E216" s="90" t="s">
        <v>108</v>
      </c>
      <c r="F216" s="112" t="s">
        <v>102</v>
      </c>
      <c r="G216" s="113">
        <v>2</v>
      </c>
      <c r="H216" s="115" t="s">
        <v>39</v>
      </c>
      <c r="I216" s="137">
        <v>1</v>
      </c>
      <c r="J216" s="114"/>
      <c r="K216" s="114"/>
      <c r="L216" s="90" t="s">
        <v>380</v>
      </c>
    </row>
    <row r="217" spans="1:12" ht="12.75">
      <c r="A217" s="88">
        <v>4257</v>
      </c>
      <c r="B217" s="138" t="s">
        <v>379</v>
      </c>
      <c r="C217" s="111">
        <v>40</v>
      </c>
      <c r="D217" s="97">
        <v>1080</v>
      </c>
      <c r="E217" s="90" t="s">
        <v>109</v>
      </c>
      <c r="F217" s="112" t="s">
        <v>102</v>
      </c>
      <c r="G217" s="113">
        <v>2</v>
      </c>
      <c r="H217" s="115" t="s">
        <v>39</v>
      </c>
      <c r="I217" s="137">
        <v>1</v>
      </c>
      <c r="J217" s="114"/>
      <c r="K217" s="114"/>
      <c r="L217" s="90" t="s">
        <v>380</v>
      </c>
    </row>
    <row r="218" spans="1:12" ht="12.75">
      <c r="A218" s="88">
        <v>4258</v>
      </c>
      <c r="B218" s="138" t="s">
        <v>379</v>
      </c>
      <c r="C218" s="111">
        <v>40</v>
      </c>
      <c r="D218" s="97">
        <v>1080</v>
      </c>
      <c r="E218" s="90" t="s">
        <v>110</v>
      </c>
      <c r="F218" s="112" t="s">
        <v>102</v>
      </c>
      <c r="G218" s="113">
        <v>2</v>
      </c>
      <c r="H218" s="115" t="s">
        <v>39</v>
      </c>
      <c r="I218" s="137">
        <v>1</v>
      </c>
      <c r="J218" s="114"/>
      <c r="K218" s="114"/>
      <c r="L218" s="90" t="s">
        <v>380</v>
      </c>
    </row>
    <row r="219" spans="1:12" ht="12.75">
      <c r="A219" s="88">
        <v>4259</v>
      </c>
      <c r="B219" s="138" t="s">
        <v>379</v>
      </c>
      <c r="C219" s="111">
        <v>40</v>
      </c>
      <c r="D219" s="97">
        <v>1080</v>
      </c>
      <c r="E219" s="90" t="s">
        <v>392</v>
      </c>
      <c r="F219" s="112" t="s">
        <v>102</v>
      </c>
      <c r="G219" s="113">
        <v>2</v>
      </c>
      <c r="H219" s="115" t="s">
        <v>39</v>
      </c>
      <c r="I219" s="137">
        <v>1</v>
      </c>
      <c r="J219" s="114"/>
      <c r="K219" s="114"/>
      <c r="L219" s="90" t="s">
        <v>380</v>
      </c>
    </row>
    <row r="220" spans="1:12" ht="12.75">
      <c r="A220" s="88">
        <v>4260</v>
      </c>
      <c r="B220" s="138" t="s">
        <v>381</v>
      </c>
      <c r="C220" s="111">
        <v>40</v>
      </c>
      <c r="D220" s="97">
        <v>1080</v>
      </c>
      <c r="E220" s="90" t="s">
        <v>393</v>
      </c>
      <c r="F220" s="112" t="s">
        <v>102</v>
      </c>
      <c r="G220" s="113">
        <v>2</v>
      </c>
      <c r="H220" s="115" t="s">
        <v>39</v>
      </c>
      <c r="I220" s="137">
        <v>1</v>
      </c>
      <c r="J220" s="114"/>
      <c r="K220" s="114"/>
      <c r="L220" s="90" t="s">
        <v>383</v>
      </c>
    </row>
    <row r="221" spans="1:12" ht="12.75">
      <c r="A221" s="88">
        <v>4261</v>
      </c>
      <c r="B221" s="138" t="s">
        <v>381</v>
      </c>
      <c r="C221" s="111">
        <v>40</v>
      </c>
      <c r="D221" s="97">
        <v>1080</v>
      </c>
      <c r="E221" s="90" t="s">
        <v>394</v>
      </c>
      <c r="F221" s="112" t="s">
        <v>102</v>
      </c>
      <c r="G221" s="113">
        <v>2</v>
      </c>
      <c r="H221" s="115" t="s">
        <v>39</v>
      </c>
      <c r="I221" s="137">
        <v>1</v>
      </c>
      <c r="J221" s="114"/>
      <c r="K221" s="114"/>
      <c r="L221" s="90" t="s">
        <v>383</v>
      </c>
    </row>
    <row r="222" spans="1:12" ht="12.75">
      <c r="A222" s="88">
        <v>4262</v>
      </c>
      <c r="B222" s="138" t="s">
        <v>379</v>
      </c>
      <c r="C222" s="111">
        <v>40</v>
      </c>
      <c r="D222" s="97">
        <v>1080</v>
      </c>
      <c r="E222" s="90" t="s">
        <v>395</v>
      </c>
      <c r="F222" s="112" t="s">
        <v>102</v>
      </c>
      <c r="G222" s="113">
        <v>2</v>
      </c>
      <c r="H222" s="115" t="s">
        <v>39</v>
      </c>
      <c r="I222" s="137">
        <v>1</v>
      </c>
      <c r="J222" s="114"/>
      <c r="K222" s="114"/>
      <c r="L222" s="90" t="s">
        <v>380</v>
      </c>
    </row>
    <row r="223" spans="1:12" ht="12.75">
      <c r="A223" s="88">
        <v>4263</v>
      </c>
      <c r="B223" s="138" t="s">
        <v>374</v>
      </c>
      <c r="C223" s="111">
        <v>40</v>
      </c>
      <c r="D223" s="97">
        <v>1080</v>
      </c>
      <c r="E223" s="90" t="s">
        <v>396</v>
      </c>
      <c r="F223" s="112" t="s">
        <v>102</v>
      </c>
      <c r="G223" s="113">
        <v>2</v>
      </c>
      <c r="H223" s="115" t="s">
        <v>39</v>
      </c>
      <c r="I223" s="137">
        <v>1</v>
      </c>
      <c r="J223" s="114"/>
      <c r="K223" s="114"/>
      <c r="L223" s="90" t="s">
        <v>375</v>
      </c>
    </row>
    <row r="224" spans="1:12" ht="12.75">
      <c r="A224" s="88">
        <v>4264</v>
      </c>
      <c r="B224" s="138" t="s">
        <v>379</v>
      </c>
      <c r="C224" s="111">
        <v>40</v>
      </c>
      <c r="D224" s="97">
        <v>1080</v>
      </c>
      <c r="E224" s="90" t="s">
        <v>397</v>
      </c>
      <c r="F224" s="112" t="s">
        <v>102</v>
      </c>
      <c r="G224" s="113">
        <v>2</v>
      </c>
      <c r="H224" s="115" t="s">
        <v>39</v>
      </c>
      <c r="I224" s="137">
        <v>1</v>
      </c>
      <c r="J224" s="114"/>
      <c r="K224" s="114"/>
      <c r="L224" s="90" t="s">
        <v>380</v>
      </c>
    </row>
    <row r="225" spans="1:12" ht="12.75">
      <c r="A225" s="88">
        <v>4265</v>
      </c>
      <c r="B225" s="150" t="s">
        <v>398</v>
      </c>
      <c r="C225" s="111">
        <v>40</v>
      </c>
      <c r="D225" s="97">
        <v>1080</v>
      </c>
      <c r="E225" s="90" t="s">
        <v>399</v>
      </c>
      <c r="F225" s="112" t="s">
        <v>34</v>
      </c>
      <c r="G225" s="113" t="s">
        <v>112</v>
      </c>
      <c r="H225" s="107"/>
      <c r="I225" s="137">
        <v>4</v>
      </c>
      <c r="J225" s="114"/>
      <c r="K225" s="114"/>
      <c r="L225" s="139" t="s">
        <v>400</v>
      </c>
    </row>
    <row r="226" spans="1:12" ht="12.75">
      <c r="A226" s="88">
        <v>4266</v>
      </c>
      <c r="B226" s="150" t="s">
        <v>398</v>
      </c>
      <c r="C226" s="111">
        <v>40</v>
      </c>
      <c r="D226" s="97">
        <v>1080</v>
      </c>
      <c r="E226" s="90" t="s">
        <v>111</v>
      </c>
      <c r="F226" s="112" t="s">
        <v>34</v>
      </c>
      <c r="G226" s="113" t="s">
        <v>112</v>
      </c>
      <c r="H226" s="115"/>
      <c r="I226" s="137">
        <v>4</v>
      </c>
      <c r="J226" s="114"/>
      <c r="K226" s="114"/>
      <c r="L226" s="139" t="s">
        <v>400</v>
      </c>
    </row>
    <row r="227" spans="1:12" ht="12.75">
      <c r="A227" s="88">
        <v>4267</v>
      </c>
      <c r="B227" s="150" t="s">
        <v>398</v>
      </c>
      <c r="C227" s="111">
        <v>40</v>
      </c>
      <c r="D227" s="97">
        <v>1080</v>
      </c>
      <c r="E227" s="90" t="s">
        <v>401</v>
      </c>
      <c r="F227" s="112" t="s">
        <v>34</v>
      </c>
      <c r="G227" s="113" t="s">
        <v>112</v>
      </c>
      <c r="H227" s="107"/>
      <c r="I227" s="137">
        <v>4</v>
      </c>
      <c r="J227" s="114"/>
      <c r="K227" s="114"/>
      <c r="L227" s="139" t="s">
        <v>400</v>
      </c>
    </row>
    <row r="228" spans="1:12" ht="12.75">
      <c r="A228" s="88">
        <v>4268</v>
      </c>
      <c r="B228" s="150" t="s">
        <v>398</v>
      </c>
      <c r="C228" s="111">
        <v>40</v>
      </c>
      <c r="D228" s="97">
        <v>1080</v>
      </c>
      <c r="E228" s="90" t="s">
        <v>402</v>
      </c>
      <c r="F228" s="112" t="s">
        <v>34</v>
      </c>
      <c r="G228" s="113" t="s">
        <v>112</v>
      </c>
      <c r="H228" s="107"/>
      <c r="I228" s="137">
        <v>4</v>
      </c>
      <c r="J228" s="114"/>
      <c r="K228" s="114"/>
      <c r="L228" s="139" t="s">
        <v>400</v>
      </c>
    </row>
    <row r="229" spans="1:12" ht="12.75">
      <c r="A229" s="88">
        <v>4269</v>
      </c>
      <c r="B229" s="150" t="s">
        <v>398</v>
      </c>
      <c r="C229" s="111">
        <v>40</v>
      </c>
      <c r="D229" s="97">
        <v>1080</v>
      </c>
      <c r="E229" s="90" t="s">
        <v>403</v>
      </c>
      <c r="F229" s="112" t="s">
        <v>34</v>
      </c>
      <c r="G229" s="113">
        <v>11</v>
      </c>
      <c r="H229" s="107"/>
      <c r="I229" s="137">
        <v>4</v>
      </c>
      <c r="J229" s="114"/>
      <c r="K229" s="114"/>
      <c r="L229" s="139" t="s">
        <v>400</v>
      </c>
    </row>
    <row r="230" spans="1:12" ht="12.75">
      <c r="A230" s="88">
        <v>4270</v>
      </c>
      <c r="B230" s="150" t="s">
        <v>398</v>
      </c>
      <c r="C230" s="111">
        <v>40</v>
      </c>
      <c r="D230" s="97">
        <v>1080</v>
      </c>
      <c r="E230" s="90" t="s">
        <v>232</v>
      </c>
      <c r="F230" s="112" t="s">
        <v>34</v>
      </c>
      <c r="G230" s="113" t="s">
        <v>112</v>
      </c>
      <c r="H230" s="107"/>
      <c r="I230" s="137">
        <v>6</v>
      </c>
      <c r="J230" s="114"/>
      <c r="K230" s="114"/>
      <c r="L230" s="139" t="s">
        <v>400</v>
      </c>
    </row>
    <row r="231" spans="1:12" ht="12.75">
      <c r="A231" s="88">
        <v>4271</v>
      </c>
      <c r="B231" s="150" t="s">
        <v>404</v>
      </c>
      <c r="C231" s="111">
        <v>40</v>
      </c>
      <c r="D231" s="97">
        <v>1080</v>
      </c>
      <c r="E231" s="90" t="s">
        <v>405</v>
      </c>
      <c r="F231" s="112" t="s">
        <v>34</v>
      </c>
      <c r="G231" s="113">
        <v>21</v>
      </c>
      <c r="H231" s="107"/>
      <c r="I231" s="137">
        <v>11</v>
      </c>
      <c r="J231" s="114"/>
      <c r="K231" s="114"/>
      <c r="L231" s="139" t="s">
        <v>406</v>
      </c>
    </row>
    <row r="232" spans="1:12" ht="12.75">
      <c r="A232" s="88">
        <v>4272</v>
      </c>
      <c r="B232" s="150" t="s">
        <v>407</v>
      </c>
      <c r="C232" s="111">
        <v>40</v>
      </c>
      <c r="D232" s="97">
        <v>1080</v>
      </c>
      <c r="E232" s="90" t="s">
        <v>408</v>
      </c>
      <c r="F232" s="112" t="s">
        <v>34</v>
      </c>
      <c r="G232" s="113" t="s">
        <v>113</v>
      </c>
      <c r="H232" s="107"/>
      <c r="I232" s="137">
        <v>15</v>
      </c>
      <c r="J232" s="114"/>
      <c r="K232" s="114"/>
      <c r="L232" s="90" t="s">
        <v>408</v>
      </c>
    </row>
    <row r="233" spans="1:12" ht="12.75">
      <c r="A233" s="88">
        <v>4273</v>
      </c>
      <c r="B233" s="150" t="s">
        <v>409</v>
      </c>
      <c r="C233" s="111">
        <v>40</v>
      </c>
      <c r="D233" s="97">
        <v>1080</v>
      </c>
      <c r="E233" s="90" t="s">
        <v>114</v>
      </c>
      <c r="F233" s="112" t="s">
        <v>34</v>
      </c>
      <c r="G233" s="113" t="s">
        <v>115</v>
      </c>
      <c r="H233" s="107"/>
      <c r="I233" s="137">
        <v>1</v>
      </c>
      <c r="J233" s="114"/>
      <c r="K233" s="114"/>
      <c r="L233" s="139" t="s">
        <v>410</v>
      </c>
    </row>
    <row r="234" spans="1:12" ht="12.75">
      <c r="A234" s="88">
        <v>4274</v>
      </c>
      <c r="B234" s="150"/>
      <c r="C234" s="111">
        <v>40</v>
      </c>
      <c r="D234" s="97">
        <v>1080</v>
      </c>
      <c r="E234" s="90" t="s">
        <v>411</v>
      </c>
      <c r="F234" s="112" t="s">
        <v>34</v>
      </c>
      <c r="G234" s="113" t="s">
        <v>115</v>
      </c>
      <c r="H234" s="107"/>
      <c r="I234" s="137">
        <v>2</v>
      </c>
      <c r="J234" s="114"/>
      <c r="K234" s="114"/>
      <c r="L234" s="139" t="s">
        <v>412</v>
      </c>
    </row>
    <row r="235" spans="1:12" ht="12.75">
      <c r="A235" s="88">
        <v>4275</v>
      </c>
      <c r="B235" s="150" t="s">
        <v>409</v>
      </c>
      <c r="C235" s="111">
        <v>40</v>
      </c>
      <c r="D235" s="97">
        <v>1080</v>
      </c>
      <c r="E235" s="90" t="s">
        <v>116</v>
      </c>
      <c r="F235" s="112" t="s">
        <v>34</v>
      </c>
      <c r="G235" s="113" t="s">
        <v>115</v>
      </c>
      <c r="H235" s="107"/>
      <c r="I235" s="137">
        <v>1</v>
      </c>
      <c r="J235" s="114"/>
      <c r="K235" s="114"/>
      <c r="L235" s="139" t="s">
        <v>410</v>
      </c>
    </row>
    <row r="236" spans="1:12" ht="12.75">
      <c r="A236" s="88">
        <v>4276</v>
      </c>
      <c r="B236" s="150" t="s">
        <v>413</v>
      </c>
      <c r="C236" s="111">
        <v>40</v>
      </c>
      <c r="D236" s="97">
        <v>1080</v>
      </c>
      <c r="E236" s="90" t="s">
        <v>414</v>
      </c>
      <c r="F236" s="112" t="s">
        <v>34</v>
      </c>
      <c r="G236" s="113" t="s">
        <v>117</v>
      </c>
      <c r="H236" s="107"/>
      <c r="I236" s="137">
        <v>7</v>
      </c>
      <c r="J236" s="114"/>
      <c r="K236" s="114"/>
      <c r="L236" s="139" t="s">
        <v>415</v>
      </c>
    </row>
    <row r="237" spans="1:12" ht="12.75">
      <c r="A237" s="88">
        <v>4277</v>
      </c>
      <c r="B237" s="150" t="s">
        <v>416</v>
      </c>
      <c r="C237" s="111">
        <v>40</v>
      </c>
      <c r="D237" s="97">
        <v>1080</v>
      </c>
      <c r="E237" s="90" t="s">
        <v>417</v>
      </c>
      <c r="F237" s="112" t="s">
        <v>34</v>
      </c>
      <c r="G237" s="113">
        <v>19</v>
      </c>
      <c r="H237" s="107"/>
      <c r="I237" s="137">
        <v>9</v>
      </c>
      <c r="J237" s="114"/>
      <c r="K237" s="114"/>
      <c r="L237" s="139" t="s">
        <v>418</v>
      </c>
    </row>
    <row r="238" spans="1:12" ht="12.75">
      <c r="A238" s="88">
        <v>4278</v>
      </c>
      <c r="B238" s="150" t="s">
        <v>404</v>
      </c>
      <c r="C238" s="111">
        <v>40</v>
      </c>
      <c r="D238" s="97">
        <v>1080</v>
      </c>
      <c r="E238" s="90" t="s">
        <v>419</v>
      </c>
      <c r="F238" s="112" t="s">
        <v>34</v>
      </c>
      <c r="G238" s="113">
        <v>21</v>
      </c>
      <c r="H238" s="107"/>
      <c r="I238" s="137">
        <v>11</v>
      </c>
      <c r="J238" s="114"/>
      <c r="K238" s="114"/>
      <c r="L238" s="139" t="s">
        <v>406</v>
      </c>
    </row>
    <row r="239" spans="1:12" ht="12.75">
      <c r="A239" s="88">
        <v>4279</v>
      </c>
      <c r="B239" s="150" t="s">
        <v>413</v>
      </c>
      <c r="C239" s="111">
        <v>40</v>
      </c>
      <c r="D239" s="97">
        <v>1080</v>
      </c>
      <c r="E239" s="90" t="s">
        <v>420</v>
      </c>
      <c r="F239" s="112" t="s">
        <v>34</v>
      </c>
      <c r="G239" s="113" t="s">
        <v>117</v>
      </c>
      <c r="H239" s="107"/>
      <c r="I239" s="137">
        <v>7</v>
      </c>
      <c r="J239" s="114"/>
      <c r="K239" s="114"/>
      <c r="L239" s="139" t="s">
        <v>415</v>
      </c>
    </row>
    <row r="240" spans="1:12" ht="12.75">
      <c r="A240" s="88">
        <v>4280</v>
      </c>
      <c r="B240" s="150" t="s">
        <v>416</v>
      </c>
      <c r="C240" s="111">
        <v>40</v>
      </c>
      <c r="D240" s="97">
        <v>1080</v>
      </c>
      <c r="E240" s="90" t="s">
        <v>421</v>
      </c>
      <c r="F240" s="112" t="s">
        <v>34</v>
      </c>
      <c r="G240" s="113" t="s">
        <v>118</v>
      </c>
      <c r="H240" s="107"/>
      <c r="I240" s="137">
        <v>9</v>
      </c>
      <c r="J240" s="114"/>
      <c r="K240" s="114"/>
      <c r="L240" s="139" t="s">
        <v>418</v>
      </c>
    </row>
    <row r="241" spans="1:12" ht="12.75">
      <c r="A241" s="88">
        <v>4281</v>
      </c>
      <c r="B241" s="150" t="s">
        <v>404</v>
      </c>
      <c r="C241" s="111">
        <v>40</v>
      </c>
      <c r="D241" s="97">
        <v>1080</v>
      </c>
      <c r="E241" s="90" t="s">
        <v>422</v>
      </c>
      <c r="F241" s="112" t="s">
        <v>34</v>
      </c>
      <c r="G241" s="113" t="s">
        <v>24</v>
      </c>
      <c r="H241" s="107"/>
      <c r="I241" s="137">
        <v>11</v>
      </c>
      <c r="J241" s="114"/>
      <c r="K241" s="114"/>
      <c r="L241" s="139" t="s">
        <v>406</v>
      </c>
    </row>
    <row r="242" spans="1:12" ht="12.75">
      <c r="A242" s="88">
        <v>4282</v>
      </c>
      <c r="B242" s="150" t="s">
        <v>413</v>
      </c>
      <c r="C242" s="111">
        <v>40</v>
      </c>
      <c r="D242" s="97">
        <v>1080</v>
      </c>
      <c r="E242" s="90" t="s">
        <v>423</v>
      </c>
      <c r="F242" s="112" t="s">
        <v>34</v>
      </c>
      <c r="G242" s="113" t="s">
        <v>117</v>
      </c>
      <c r="H242" s="107"/>
      <c r="I242" s="137">
        <v>7</v>
      </c>
      <c r="J242" s="114"/>
      <c r="K242" s="114"/>
      <c r="L242" s="139" t="s">
        <v>415</v>
      </c>
    </row>
    <row r="243" spans="1:12" ht="12.75">
      <c r="A243" s="88">
        <v>4283</v>
      </c>
      <c r="B243" s="150" t="s">
        <v>413</v>
      </c>
      <c r="C243" s="111">
        <v>40</v>
      </c>
      <c r="D243" s="97">
        <v>1080</v>
      </c>
      <c r="E243" s="90" t="s">
        <v>424</v>
      </c>
      <c r="F243" s="112" t="s">
        <v>34</v>
      </c>
      <c r="G243" s="113" t="s">
        <v>117</v>
      </c>
      <c r="H243" s="107"/>
      <c r="I243" s="137">
        <v>7</v>
      </c>
      <c r="J243" s="114"/>
      <c r="K243" s="114"/>
      <c r="L243" s="139" t="s">
        <v>415</v>
      </c>
    </row>
    <row r="244" spans="1:12" ht="12.75">
      <c r="A244" s="88">
        <v>4284</v>
      </c>
      <c r="B244" s="150" t="s">
        <v>416</v>
      </c>
      <c r="C244" s="111">
        <v>40</v>
      </c>
      <c r="D244" s="97">
        <v>1080</v>
      </c>
      <c r="E244" s="90" t="s">
        <v>425</v>
      </c>
      <c r="F244" s="112" t="s">
        <v>34</v>
      </c>
      <c r="G244" s="113" t="s">
        <v>118</v>
      </c>
      <c r="H244" s="107"/>
      <c r="I244" s="137">
        <v>9</v>
      </c>
      <c r="J244" s="114"/>
      <c r="K244" s="114"/>
      <c r="L244" s="139" t="s">
        <v>418</v>
      </c>
    </row>
    <row r="245" spans="1:12" ht="12.75">
      <c r="A245" s="88">
        <v>4285</v>
      </c>
      <c r="B245" s="150" t="s">
        <v>404</v>
      </c>
      <c r="C245" s="111">
        <v>40</v>
      </c>
      <c r="D245" s="97">
        <v>1080</v>
      </c>
      <c r="E245" s="90" t="s">
        <v>426</v>
      </c>
      <c r="F245" s="112" t="s">
        <v>34</v>
      </c>
      <c r="G245" s="113" t="s">
        <v>24</v>
      </c>
      <c r="H245" s="107"/>
      <c r="I245" s="137">
        <v>11</v>
      </c>
      <c r="J245" s="114"/>
      <c r="K245" s="114"/>
      <c r="L245" s="139" t="s">
        <v>406</v>
      </c>
    </row>
    <row r="246" spans="1:12" ht="12.75">
      <c r="A246" s="88">
        <v>4286</v>
      </c>
      <c r="B246" s="150"/>
      <c r="C246" s="111">
        <v>40</v>
      </c>
      <c r="D246" s="97">
        <v>1080</v>
      </c>
      <c r="E246" s="90" t="s">
        <v>427</v>
      </c>
      <c r="F246" s="112" t="s">
        <v>34</v>
      </c>
      <c r="G246" s="113" t="s">
        <v>25</v>
      </c>
      <c r="H246" s="107"/>
      <c r="I246" s="137">
        <v>13</v>
      </c>
      <c r="J246" s="114"/>
      <c r="K246" s="114"/>
      <c r="L246" s="90" t="s">
        <v>427</v>
      </c>
    </row>
    <row r="247" spans="1:12" ht="12.75">
      <c r="A247" s="88">
        <v>4287</v>
      </c>
      <c r="B247" s="150" t="s">
        <v>413</v>
      </c>
      <c r="C247" s="111">
        <v>40</v>
      </c>
      <c r="D247" s="97">
        <v>1080</v>
      </c>
      <c r="E247" s="90" t="s">
        <v>428</v>
      </c>
      <c r="F247" s="112" t="s">
        <v>34</v>
      </c>
      <c r="G247" s="113" t="s">
        <v>117</v>
      </c>
      <c r="H247" s="107"/>
      <c r="I247" s="137">
        <v>7</v>
      </c>
      <c r="J247" s="114"/>
      <c r="K247" s="114"/>
      <c r="L247" s="139" t="s">
        <v>415</v>
      </c>
    </row>
    <row r="248" spans="1:12" ht="12.75">
      <c r="A248" s="88">
        <v>4288</v>
      </c>
      <c r="B248" s="150" t="s">
        <v>416</v>
      </c>
      <c r="C248" s="111">
        <v>40</v>
      </c>
      <c r="D248" s="97">
        <v>1080</v>
      </c>
      <c r="E248" s="90" t="s">
        <v>429</v>
      </c>
      <c r="F248" s="112" t="s">
        <v>34</v>
      </c>
      <c r="G248" s="113" t="s">
        <v>118</v>
      </c>
      <c r="H248" s="107"/>
      <c r="I248" s="137">
        <v>9</v>
      </c>
      <c r="J248" s="114"/>
      <c r="K248" s="114"/>
      <c r="L248" s="139" t="s">
        <v>418</v>
      </c>
    </row>
    <row r="249" spans="1:12" ht="12.75">
      <c r="A249" s="88">
        <v>4289</v>
      </c>
      <c r="B249" s="150" t="s">
        <v>404</v>
      </c>
      <c r="C249" s="111">
        <v>40</v>
      </c>
      <c r="D249" s="97">
        <v>1080</v>
      </c>
      <c r="E249" s="90" t="s">
        <v>430</v>
      </c>
      <c r="F249" s="112" t="s">
        <v>34</v>
      </c>
      <c r="G249" s="113" t="s">
        <v>24</v>
      </c>
      <c r="H249" s="107"/>
      <c r="I249" s="137">
        <v>11</v>
      </c>
      <c r="J249" s="114"/>
      <c r="K249" s="114"/>
      <c r="L249" s="139" t="s">
        <v>406</v>
      </c>
    </row>
    <row r="250" spans="1:12" ht="12.75">
      <c r="A250" s="88">
        <v>4290</v>
      </c>
      <c r="B250" s="150" t="s">
        <v>398</v>
      </c>
      <c r="C250" s="111">
        <v>40</v>
      </c>
      <c r="D250" s="97">
        <v>1080</v>
      </c>
      <c r="E250" s="90" t="s">
        <v>431</v>
      </c>
      <c r="F250" s="112" t="s">
        <v>34</v>
      </c>
      <c r="G250" s="113">
        <v>10</v>
      </c>
      <c r="H250" s="107"/>
      <c r="I250" s="137">
        <v>4</v>
      </c>
      <c r="J250" s="114"/>
      <c r="K250" s="114"/>
      <c r="L250" s="139" t="s">
        <v>400</v>
      </c>
    </row>
    <row r="251" spans="1:12" ht="12.75">
      <c r="A251" s="88">
        <v>4291</v>
      </c>
      <c r="B251" s="88">
        <v>4291</v>
      </c>
      <c r="C251" s="111">
        <v>40</v>
      </c>
      <c r="D251" s="97">
        <v>1080</v>
      </c>
      <c r="E251" s="90" t="s">
        <v>432</v>
      </c>
      <c r="F251" s="112" t="s">
        <v>34</v>
      </c>
      <c r="G251" s="113" t="s">
        <v>117</v>
      </c>
      <c r="H251" s="107"/>
      <c r="I251" s="137">
        <v>7</v>
      </c>
      <c r="J251" s="114"/>
      <c r="K251" s="114"/>
      <c r="L251" s="139" t="s">
        <v>432</v>
      </c>
    </row>
    <row r="252" spans="1:12" ht="12.75">
      <c r="A252" s="88">
        <v>4292</v>
      </c>
      <c r="B252" s="88">
        <v>4292</v>
      </c>
      <c r="C252" s="111">
        <v>40</v>
      </c>
      <c r="D252" s="97">
        <v>1080</v>
      </c>
      <c r="E252" s="90" t="s">
        <v>433</v>
      </c>
      <c r="F252" s="112" t="s">
        <v>34</v>
      </c>
      <c r="G252" s="113" t="s">
        <v>118</v>
      </c>
      <c r="H252" s="107"/>
      <c r="I252" s="137">
        <v>9</v>
      </c>
      <c r="J252" s="114"/>
      <c r="K252" s="114"/>
      <c r="L252" s="139" t="s">
        <v>433</v>
      </c>
    </row>
    <row r="253" spans="1:12" ht="12.75">
      <c r="A253" s="88">
        <v>4293</v>
      </c>
      <c r="B253" s="88">
        <v>4293</v>
      </c>
      <c r="C253" s="111">
        <v>40</v>
      </c>
      <c r="D253" s="97">
        <v>1080</v>
      </c>
      <c r="E253" s="90" t="s">
        <v>434</v>
      </c>
      <c r="F253" s="112" t="s">
        <v>34</v>
      </c>
      <c r="G253" s="113">
        <v>21</v>
      </c>
      <c r="H253" s="107"/>
      <c r="I253" s="137">
        <v>11</v>
      </c>
      <c r="J253" s="114"/>
      <c r="K253" s="114"/>
      <c r="L253" s="139" t="s">
        <v>434</v>
      </c>
    </row>
    <row r="254" spans="1:12" ht="12.75">
      <c r="A254" s="88">
        <v>4294</v>
      </c>
      <c r="B254" s="150" t="s">
        <v>435</v>
      </c>
      <c r="C254" s="111">
        <v>40</v>
      </c>
      <c r="D254" s="97">
        <v>1080</v>
      </c>
      <c r="E254" s="90" t="s">
        <v>119</v>
      </c>
      <c r="F254" s="112" t="s">
        <v>34</v>
      </c>
      <c r="G254" s="113" t="s">
        <v>120</v>
      </c>
      <c r="H254" s="107"/>
      <c r="I254" s="137">
        <v>1</v>
      </c>
      <c r="J254" s="114"/>
      <c r="K254" s="114"/>
      <c r="L254" s="139" t="s">
        <v>436</v>
      </c>
    </row>
    <row r="255" spans="1:12" ht="12.75">
      <c r="A255" s="88">
        <v>4295</v>
      </c>
      <c r="B255" s="150" t="s">
        <v>435</v>
      </c>
      <c r="C255" s="111">
        <v>40</v>
      </c>
      <c r="D255" s="97">
        <v>1080</v>
      </c>
      <c r="E255" s="90" t="s">
        <v>437</v>
      </c>
      <c r="F255" s="112" t="s">
        <v>34</v>
      </c>
      <c r="G255" s="113" t="s">
        <v>120</v>
      </c>
      <c r="H255" s="107"/>
      <c r="I255" s="137">
        <v>1</v>
      </c>
      <c r="J255" s="114"/>
      <c r="K255" s="114"/>
      <c r="L255" s="139" t="s">
        <v>436</v>
      </c>
    </row>
    <row r="256" spans="1:12" ht="12.75">
      <c r="A256" s="88">
        <v>4296</v>
      </c>
      <c r="B256" s="88">
        <v>4296</v>
      </c>
      <c r="C256" s="111">
        <v>40</v>
      </c>
      <c r="D256" s="97">
        <v>1080</v>
      </c>
      <c r="E256" s="90" t="s">
        <v>438</v>
      </c>
      <c r="F256" s="112" t="s">
        <v>34</v>
      </c>
      <c r="G256" s="113" t="s">
        <v>124</v>
      </c>
      <c r="H256" s="107"/>
      <c r="I256" s="137">
        <v>17</v>
      </c>
      <c r="J256" s="114"/>
      <c r="K256" s="114"/>
      <c r="L256" s="90" t="s">
        <v>438</v>
      </c>
    </row>
    <row r="257" spans="1:12" ht="12.75">
      <c r="A257" s="88">
        <v>4301</v>
      </c>
      <c r="B257" s="150" t="s">
        <v>404</v>
      </c>
      <c r="C257" s="111">
        <v>40</v>
      </c>
      <c r="D257" s="97">
        <v>1080</v>
      </c>
      <c r="E257" s="90" t="s">
        <v>439</v>
      </c>
      <c r="F257" s="112" t="s">
        <v>34</v>
      </c>
      <c r="G257" s="113">
        <v>21</v>
      </c>
      <c r="H257" s="107"/>
      <c r="I257" s="137">
        <v>11</v>
      </c>
      <c r="J257" s="114"/>
      <c r="K257" s="114"/>
      <c r="L257" s="139" t="s">
        <v>406</v>
      </c>
    </row>
    <row r="258" spans="1:12" ht="12.75">
      <c r="A258" s="88">
        <v>4302</v>
      </c>
      <c r="B258" s="88">
        <v>4302</v>
      </c>
      <c r="C258" s="111">
        <v>40</v>
      </c>
      <c r="D258" s="97">
        <v>1080</v>
      </c>
      <c r="E258" s="90" t="s">
        <v>121</v>
      </c>
      <c r="F258" s="112" t="s">
        <v>34</v>
      </c>
      <c r="G258" s="113" t="s">
        <v>122</v>
      </c>
      <c r="H258" s="107"/>
      <c r="I258" s="137">
        <v>18</v>
      </c>
      <c r="J258" s="114"/>
      <c r="K258" s="114"/>
      <c r="L258" s="90" t="s">
        <v>121</v>
      </c>
    </row>
    <row r="259" spans="1:12" ht="12.75">
      <c r="A259" s="88">
        <v>4303</v>
      </c>
      <c r="B259" s="150" t="s">
        <v>440</v>
      </c>
      <c r="C259" s="111">
        <v>40</v>
      </c>
      <c r="D259" s="97">
        <v>1080</v>
      </c>
      <c r="E259" s="90" t="s">
        <v>441</v>
      </c>
      <c r="F259" s="112" t="s">
        <v>34</v>
      </c>
      <c r="G259" s="113" t="s">
        <v>36</v>
      </c>
      <c r="H259" s="107"/>
      <c r="I259" s="137">
        <v>6</v>
      </c>
      <c r="J259" s="114"/>
      <c r="K259" s="114"/>
      <c r="L259" s="139" t="s">
        <v>442</v>
      </c>
    </row>
    <row r="260" spans="1:12" ht="12.75">
      <c r="A260" s="88">
        <v>4304</v>
      </c>
      <c r="B260" s="150" t="s">
        <v>409</v>
      </c>
      <c r="C260" s="111">
        <v>40</v>
      </c>
      <c r="D260" s="97">
        <v>1080</v>
      </c>
      <c r="E260" s="90" t="s">
        <v>443</v>
      </c>
      <c r="F260" s="112" t="s">
        <v>34</v>
      </c>
      <c r="G260" s="113">
        <v>2</v>
      </c>
      <c r="H260" s="107"/>
      <c r="I260" s="137">
        <v>1</v>
      </c>
      <c r="J260" s="114"/>
      <c r="K260" s="114"/>
      <c r="L260" s="139" t="s">
        <v>410</v>
      </c>
    </row>
    <row r="261" spans="1:12" ht="12.75">
      <c r="A261" s="88">
        <v>4305</v>
      </c>
      <c r="B261" s="88">
        <v>4305</v>
      </c>
      <c r="C261" s="111">
        <v>40</v>
      </c>
      <c r="D261" s="97">
        <v>1080</v>
      </c>
      <c r="E261" s="90" t="s">
        <v>123</v>
      </c>
      <c r="F261" s="112" t="s">
        <v>34</v>
      </c>
      <c r="G261" s="113" t="s">
        <v>124</v>
      </c>
      <c r="H261" s="107"/>
      <c r="I261" s="137">
        <v>17</v>
      </c>
      <c r="J261" s="114"/>
      <c r="K261" s="114"/>
      <c r="L261" s="90" t="s">
        <v>123</v>
      </c>
    </row>
    <row r="262" spans="1:12" ht="12.75">
      <c r="A262" s="88">
        <v>4306</v>
      </c>
      <c r="B262" s="88">
        <v>4305</v>
      </c>
      <c r="C262" s="111">
        <v>40</v>
      </c>
      <c r="D262" s="97">
        <v>1080</v>
      </c>
      <c r="E262" s="90" t="s">
        <v>444</v>
      </c>
      <c r="F262" s="112" t="s">
        <v>34</v>
      </c>
      <c r="G262" s="113" t="s">
        <v>124</v>
      </c>
      <c r="H262" s="107"/>
      <c r="I262" s="137">
        <v>17</v>
      </c>
      <c r="J262" s="114"/>
      <c r="K262" s="114"/>
      <c r="L262" s="90" t="s">
        <v>123</v>
      </c>
    </row>
    <row r="263" spans="1:12" ht="12.75">
      <c r="A263" s="88">
        <v>4307</v>
      </c>
      <c r="B263" s="150" t="s">
        <v>445</v>
      </c>
      <c r="C263" s="111">
        <v>40</v>
      </c>
      <c r="D263" s="97">
        <v>1080</v>
      </c>
      <c r="E263" s="90" t="s">
        <v>446</v>
      </c>
      <c r="F263" s="112" t="s">
        <v>34</v>
      </c>
      <c r="G263" s="113" t="s">
        <v>127</v>
      </c>
      <c r="H263" s="107"/>
      <c r="I263" s="137">
        <v>9</v>
      </c>
      <c r="J263" s="114"/>
      <c r="K263" s="114"/>
      <c r="L263" s="139" t="s">
        <v>447</v>
      </c>
    </row>
    <row r="264" spans="1:12" ht="12.75">
      <c r="A264" s="88">
        <v>4308</v>
      </c>
      <c r="B264" s="150" t="s">
        <v>445</v>
      </c>
      <c r="C264" s="111">
        <v>40</v>
      </c>
      <c r="D264" s="97">
        <v>1080</v>
      </c>
      <c r="E264" s="90" t="s">
        <v>448</v>
      </c>
      <c r="F264" s="112" t="s">
        <v>34</v>
      </c>
      <c r="G264" s="113" t="s">
        <v>127</v>
      </c>
      <c r="H264" s="107"/>
      <c r="I264" s="137">
        <v>9</v>
      </c>
      <c r="J264" s="114"/>
      <c r="K264" s="114"/>
      <c r="L264" s="139" t="s">
        <v>447</v>
      </c>
    </row>
    <row r="265" spans="1:12" ht="12.75">
      <c r="A265" s="88">
        <v>4309</v>
      </c>
      <c r="B265" s="150" t="s">
        <v>445</v>
      </c>
      <c r="C265" s="111">
        <v>40</v>
      </c>
      <c r="D265" s="97">
        <v>1080</v>
      </c>
      <c r="E265" s="90" t="s">
        <v>449</v>
      </c>
      <c r="F265" s="112" t="s">
        <v>34</v>
      </c>
      <c r="G265" s="113" t="s">
        <v>127</v>
      </c>
      <c r="H265" s="107"/>
      <c r="I265" s="137">
        <v>9</v>
      </c>
      <c r="J265" s="114"/>
      <c r="K265" s="114"/>
      <c r="L265" s="139" t="s">
        <v>447</v>
      </c>
    </row>
    <row r="266" spans="1:12" ht="12.75">
      <c r="A266" s="88">
        <v>4310</v>
      </c>
      <c r="B266" s="150" t="s">
        <v>445</v>
      </c>
      <c r="C266" s="111">
        <v>40</v>
      </c>
      <c r="D266" s="97">
        <v>1080</v>
      </c>
      <c r="E266" s="90" t="s">
        <v>450</v>
      </c>
      <c r="F266" s="112" t="s">
        <v>34</v>
      </c>
      <c r="G266" s="113" t="s">
        <v>127</v>
      </c>
      <c r="H266" s="107"/>
      <c r="I266" s="137">
        <v>9</v>
      </c>
      <c r="J266" s="114"/>
      <c r="K266" s="114"/>
      <c r="L266" s="139" t="s">
        <v>447</v>
      </c>
    </row>
    <row r="267" spans="1:12" ht="12.75">
      <c r="A267" s="88">
        <v>4311</v>
      </c>
      <c r="B267" s="150" t="s">
        <v>451</v>
      </c>
      <c r="C267" s="111">
        <v>40</v>
      </c>
      <c r="D267" s="97">
        <v>1080</v>
      </c>
      <c r="E267" s="90" t="s">
        <v>452</v>
      </c>
      <c r="F267" s="112" t="s">
        <v>34</v>
      </c>
      <c r="G267" s="113" t="s">
        <v>129</v>
      </c>
      <c r="H267" s="107"/>
      <c r="I267" s="137">
        <v>6</v>
      </c>
      <c r="J267" s="114"/>
      <c r="K267" s="114"/>
      <c r="L267" s="139" t="s">
        <v>453</v>
      </c>
    </row>
    <row r="268" spans="1:12" ht="12.75">
      <c r="A268" s="88">
        <v>4312</v>
      </c>
      <c r="B268" s="150" t="s">
        <v>454</v>
      </c>
      <c r="C268" s="111">
        <v>40</v>
      </c>
      <c r="D268" s="97">
        <v>1080</v>
      </c>
      <c r="E268" s="90" t="s">
        <v>21</v>
      </c>
      <c r="F268" s="112" t="s">
        <v>34</v>
      </c>
      <c r="G268" s="113" t="s">
        <v>125</v>
      </c>
      <c r="H268" s="107"/>
      <c r="I268" s="137">
        <v>10</v>
      </c>
      <c r="J268" s="114"/>
      <c r="K268" s="114"/>
      <c r="L268" s="139" t="s">
        <v>455</v>
      </c>
    </row>
    <row r="269" spans="1:12" ht="12.75">
      <c r="A269" s="88">
        <v>4313</v>
      </c>
      <c r="B269" s="150" t="s">
        <v>456</v>
      </c>
      <c r="C269" s="111">
        <v>40</v>
      </c>
      <c r="D269" s="97">
        <v>1080</v>
      </c>
      <c r="E269" s="90" t="s">
        <v>126</v>
      </c>
      <c r="F269" s="112" t="s">
        <v>34</v>
      </c>
      <c r="G269" s="113" t="s">
        <v>127</v>
      </c>
      <c r="H269" s="107"/>
      <c r="I269" s="137">
        <v>8</v>
      </c>
      <c r="J269" s="114"/>
      <c r="K269" s="114"/>
      <c r="L269" s="139" t="s">
        <v>457</v>
      </c>
    </row>
    <row r="270" spans="1:12" ht="12.75">
      <c r="A270" s="88">
        <v>4314</v>
      </c>
      <c r="B270" s="150" t="s">
        <v>451</v>
      </c>
      <c r="C270" s="111">
        <v>40</v>
      </c>
      <c r="D270" s="97">
        <v>1080</v>
      </c>
      <c r="E270" s="90" t="s">
        <v>128</v>
      </c>
      <c r="F270" s="112" t="s">
        <v>34</v>
      </c>
      <c r="G270" s="113" t="s">
        <v>129</v>
      </c>
      <c r="H270" s="107"/>
      <c r="I270" s="137">
        <v>6</v>
      </c>
      <c r="J270" s="114"/>
      <c r="K270" s="114"/>
      <c r="L270" s="139" t="s">
        <v>453</v>
      </c>
    </row>
    <row r="271" spans="1:12" ht="12.75">
      <c r="A271" s="88">
        <v>4316</v>
      </c>
      <c r="B271" s="150" t="s">
        <v>458</v>
      </c>
      <c r="C271" s="111">
        <v>40</v>
      </c>
      <c r="D271" s="97">
        <v>1080</v>
      </c>
      <c r="E271" s="90" t="s">
        <v>459</v>
      </c>
      <c r="F271" s="112" t="s">
        <v>34</v>
      </c>
      <c r="G271" s="113" t="s">
        <v>25</v>
      </c>
      <c r="H271" s="107"/>
      <c r="I271" s="137">
        <v>14</v>
      </c>
      <c r="J271" s="114"/>
      <c r="K271" s="114"/>
      <c r="L271" s="139" t="s">
        <v>460</v>
      </c>
    </row>
    <row r="272" spans="1:12" ht="12.75">
      <c r="A272" s="88">
        <v>4317</v>
      </c>
      <c r="B272" s="150" t="s">
        <v>461</v>
      </c>
      <c r="C272" s="111">
        <v>40</v>
      </c>
      <c r="D272" s="97">
        <v>1080</v>
      </c>
      <c r="E272" s="90" t="s">
        <v>462</v>
      </c>
      <c r="F272" s="112" t="s">
        <v>34</v>
      </c>
      <c r="G272" s="113" t="s">
        <v>125</v>
      </c>
      <c r="H272" s="107"/>
      <c r="I272" s="137">
        <v>11</v>
      </c>
      <c r="J272" s="114"/>
      <c r="K272" s="114"/>
      <c r="L272" s="139" t="s">
        <v>463</v>
      </c>
    </row>
    <row r="273" spans="1:12" ht="12.75">
      <c r="A273" s="88">
        <v>4318</v>
      </c>
      <c r="B273" s="150" t="s">
        <v>445</v>
      </c>
      <c r="C273" s="111">
        <v>40</v>
      </c>
      <c r="D273" s="97">
        <v>1080</v>
      </c>
      <c r="E273" s="90" t="s">
        <v>464</v>
      </c>
      <c r="F273" s="112" t="s">
        <v>34</v>
      </c>
      <c r="G273" s="113" t="s">
        <v>127</v>
      </c>
      <c r="H273" s="107"/>
      <c r="I273" s="137">
        <v>9</v>
      </c>
      <c r="J273" s="114"/>
      <c r="K273" s="114"/>
      <c r="L273" s="139" t="s">
        <v>447</v>
      </c>
    </row>
    <row r="274" spans="1:12" ht="12.75">
      <c r="A274" s="88">
        <v>4319</v>
      </c>
      <c r="B274" s="150" t="s">
        <v>465</v>
      </c>
      <c r="C274" s="111">
        <v>40</v>
      </c>
      <c r="D274" s="97">
        <v>1080</v>
      </c>
      <c r="E274" s="90" t="s">
        <v>466</v>
      </c>
      <c r="F274" s="112" t="s">
        <v>34</v>
      </c>
      <c r="G274" s="113" t="s">
        <v>77</v>
      </c>
      <c r="H274" s="107"/>
      <c r="I274" s="137">
        <v>5</v>
      </c>
      <c r="J274" s="114"/>
      <c r="K274" s="114"/>
      <c r="L274" s="139" t="s">
        <v>467</v>
      </c>
    </row>
    <row r="275" spans="1:12" ht="12.75">
      <c r="A275" s="88">
        <v>4320</v>
      </c>
      <c r="B275" s="150" t="s">
        <v>468</v>
      </c>
      <c r="C275" s="111">
        <v>40</v>
      </c>
      <c r="D275" s="97">
        <v>1080</v>
      </c>
      <c r="E275" s="90" t="s">
        <v>130</v>
      </c>
      <c r="F275" s="112" t="s">
        <v>34</v>
      </c>
      <c r="G275" s="113" t="s">
        <v>131</v>
      </c>
      <c r="H275" s="107"/>
      <c r="I275" s="137">
        <v>3</v>
      </c>
      <c r="J275" s="114"/>
      <c r="K275" s="114"/>
      <c r="L275" s="139" t="s">
        <v>469</v>
      </c>
    </row>
    <row r="276" spans="1:12" ht="12.75">
      <c r="A276" s="88">
        <v>4321</v>
      </c>
      <c r="B276" s="150" t="s">
        <v>470</v>
      </c>
      <c r="C276" s="111">
        <v>40</v>
      </c>
      <c r="D276" s="97">
        <v>1080</v>
      </c>
      <c r="E276" s="90" t="s">
        <v>132</v>
      </c>
      <c r="F276" s="112" t="s">
        <v>34</v>
      </c>
      <c r="G276" s="113" t="s">
        <v>36</v>
      </c>
      <c r="H276" s="107"/>
      <c r="I276" s="137">
        <v>6</v>
      </c>
      <c r="J276" s="114"/>
      <c r="K276" s="114"/>
      <c r="L276" s="139" t="s">
        <v>471</v>
      </c>
    </row>
    <row r="277" spans="1:12" ht="12.75">
      <c r="A277" s="88">
        <v>4323</v>
      </c>
      <c r="B277" s="150" t="s">
        <v>472</v>
      </c>
      <c r="C277" s="111">
        <v>40</v>
      </c>
      <c r="D277" s="97">
        <v>1080</v>
      </c>
      <c r="E277" s="90" t="s">
        <v>473</v>
      </c>
      <c r="F277" s="112" t="s">
        <v>34</v>
      </c>
      <c r="G277" s="113" t="s">
        <v>118</v>
      </c>
      <c r="H277" s="107"/>
      <c r="I277" s="137">
        <v>10</v>
      </c>
      <c r="J277" s="114"/>
      <c r="K277" s="114"/>
      <c r="L277" s="139" t="s">
        <v>474</v>
      </c>
    </row>
    <row r="278" spans="1:12" ht="12.75">
      <c r="A278" s="88">
        <v>4324</v>
      </c>
      <c r="B278" s="150" t="s">
        <v>475</v>
      </c>
      <c r="C278" s="111">
        <v>40</v>
      </c>
      <c r="D278" s="97">
        <v>1080</v>
      </c>
      <c r="E278" s="90" t="s">
        <v>476</v>
      </c>
      <c r="F278" s="112" t="s">
        <v>34</v>
      </c>
      <c r="G278" s="113" t="s">
        <v>24</v>
      </c>
      <c r="H278" s="107"/>
      <c r="I278" s="137">
        <v>12</v>
      </c>
      <c r="J278" s="114"/>
      <c r="K278" s="114"/>
      <c r="L278" s="139" t="s">
        <v>477</v>
      </c>
    </row>
    <row r="279" spans="1:12" ht="12.75">
      <c r="A279" s="88">
        <v>4325</v>
      </c>
      <c r="B279" s="150" t="s">
        <v>470</v>
      </c>
      <c r="C279" s="111">
        <v>40</v>
      </c>
      <c r="D279" s="97">
        <v>1080</v>
      </c>
      <c r="E279" s="90" t="s">
        <v>478</v>
      </c>
      <c r="F279" s="112" t="s">
        <v>34</v>
      </c>
      <c r="G279" s="113" t="s">
        <v>36</v>
      </c>
      <c r="H279" s="107"/>
      <c r="I279" s="137">
        <v>6</v>
      </c>
      <c r="J279" s="114"/>
      <c r="K279" s="114"/>
      <c r="L279" s="139" t="s">
        <v>471</v>
      </c>
    </row>
    <row r="280" spans="1:12" ht="12.75">
      <c r="A280" s="88">
        <v>4326</v>
      </c>
      <c r="B280" s="150"/>
      <c r="C280" s="111">
        <v>40</v>
      </c>
      <c r="D280" s="97">
        <v>1080</v>
      </c>
      <c r="E280" s="90" t="s">
        <v>479</v>
      </c>
      <c r="F280" s="112" t="s">
        <v>34</v>
      </c>
      <c r="G280" s="113" t="s">
        <v>25</v>
      </c>
      <c r="H280" s="107"/>
      <c r="I280" s="137">
        <v>13</v>
      </c>
      <c r="J280" s="114"/>
      <c r="K280" s="114"/>
      <c r="L280" s="139" t="s">
        <v>480</v>
      </c>
    </row>
    <row r="281" spans="1:12" ht="12.75">
      <c r="A281" s="88">
        <v>4327</v>
      </c>
      <c r="B281" s="88">
        <v>4327</v>
      </c>
      <c r="C281" s="111">
        <v>40</v>
      </c>
      <c r="D281" s="97">
        <v>1080</v>
      </c>
      <c r="E281" s="90" t="s">
        <v>481</v>
      </c>
      <c r="F281" s="112" t="s">
        <v>34</v>
      </c>
      <c r="G281" s="113" t="s">
        <v>124</v>
      </c>
      <c r="H281" s="107"/>
      <c r="I281" s="137">
        <v>17</v>
      </c>
      <c r="J281" s="114"/>
      <c r="K281" s="114"/>
      <c r="L281" s="90" t="s">
        <v>481</v>
      </c>
    </row>
    <row r="282" spans="1:12" ht="12.75">
      <c r="A282" s="88">
        <v>4328</v>
      </c>
      <c r="B282" s="150" t="s">
        <v>440</v>
      </c>
      <c r="C282" s="111">
        <v>40</v>
      </c>
      <c r="D282" s="97">
        <v>1080</v>
      </c>
      <c r="E282" s="90" t="s">
        <v>482</v>
      </c>
      <c r="F282" s="112" t="s">
        <v>34</v>
      </c>
      <c r="G282" s="113" t="s">
        <v>36</v>
      </c>
      <c r="H282" s="107"/>
      <c r="I282" s="137">
        <v>6</v>
      </c>
      <c r="J282" s="114"/>
      <c r="K282" s="114"/>
      <c r="L282" s="139" t="s">
        <v>442</v>
      </c>
    </row>
    <row r="283" spans="1:12" ht="12.75">
      <c r="A283" s="88">
        <v>4329</v>
      </c>
      <c r="B283" s="150" t="s">
        <v>440</v>
      </c>
      <c r="C283" s="111">
        <v>40</v>
      </c>
      <c r="D283" s="97">
        <v>1080</v>
      </c>
      <c r="E283" s="90" t="s">
        <v>133</v>
      </c>
      <c r="F283" s="112" t="s">
        <v>34</v>
      </c>
      <c r="G283" s="113" t="s">
        <v>36</v>
      </c>
      <c r="H283" s="107"/>
      <c r="I283" s="137">
        <v>6</v>
      </c>
      <c r="J283" s="114"/>
      <c r="K283" s="114"/>
      <c r="L283" s="139" t="s">
        <v>442</v>
      </c>
    </row>
    <row r="284" spans="1:12" ht="12.75">
      <c r="A284" s="88">
        <v>4330</v>
      </c>
      <c r="B284" s="150" t="s">
        <v>465</v>
      </c>
      <c r="C284" s="111">
        <v>40</v>
      </c>
      <c r="D284" s="97">
        <v>1080</v>
      </c>
      <c r="E284" s="90" t="s">
        <v>483</v>
      </c>
      <c r="F284" s="112" t="s">
        <v>34</v>
      </c>
      <c r="G284" s="113" t="s">
        <v>77</v>
      </c>
      <c r="H284" s="107"/>
      <c r="I284" s="137">
        <v>5</v>
      </c>
      <c r="J284" s="114"/>
      <c r="K284" s="114"/>
      <c r="L284" s="139" t="s">
        <v>467</v>
      </c>
    </row>
    <row r="285" spans="1:12" ht="12.75">
      <c r="A285" s="88">
        <v>4331</v>
      </c>
      <c r="B285" s="150" t="s">
        <v>484</v>
      </c>
      <c r="C285" s="111">
        <v>40</v>
      </c>
      <c r="D285" s="97">
        <v>1080</v>
      </c>
      <c r="E285" s="90" t="s">
        <v>134</v>
      </c>
      <c r="F285" s="112" t="s">
        <v>34</v>
      </c>
      <c r="G285" s="113" t="s">
        <v>131</v>
      </c>
      <c r="H285" s="107"/>
      <c r="I285" s="137">
        <v>2</v>
      </c>
      <c r="J285" s="114"/>
      <c r="K285" s="114"/>
      <c r="L285" s="139" t="s">
        <v>485</v>
      </c>
    </row>
    <row r="286" spans="1:12" ht="12.75">
      <c r="A286" s="88">
        <v>4332</v>
      </c>
      <c r="B286" s="150" t="s">
        <v>486</v>
      </c>
      <c r="C286" s="111">
        <v>40</v>
      </c>
      <c r="D286" s="97">
        <v>1080</v>
      </c>
      <c r="E286" s="90" t="s">
        <v>135</v>
      </c>
      <c r="F286" s="112" t="s">
        <v>34</v>
      </c>
      <c r="G286" s="113" t="s">
        <v>120</v>
      </c>
      <c r="H286" s="107"/>
      <c r="I286" s="137">
        <v>1</v>
      </c>
      <c r="J286" s="114"/>
      <c r="K286" s="114"/>
      <c r="L286" s="139" t="s">
        <v>487</v>
      </c>
    </row>
    <row r="287" spans="1:12" ht="12.75">
      <c r="A287" s="88">
        <v>4333</v>
      </c>
      <c r="B287" s="150" t="s">
        <v>486</v>
      </c>
      <c r="C287" s="111">
        <v>40</v>
      </c>
      <c r="D287" s="97">
        <v>1080</v>
      </c>
      <c r="E287" s="90" t="s">
        <v>136</v>
      </c>
      <c r="F287" s="112" t="s">
        <v>34</v>
      </c>
      <c r="G287" s="113" t="s">
        <v>120</v>
      </c>
      <c r="H287" s="107"/>
      <c r="I287" s="137">
        <v>1</v>
      </c>
      <c r="J287" s="114"/>
      <c r="K287" s="114"/>
      <c r="L287" s="139" t="s">
        <v>487</v>
      </c>
    </row>
    <row r="288" spans="1:12" ht="12.75">
      <c r="A288" s="88">
        <v>4334</v>
      </c>
      <c r="B288" s="150" t="s">
        <v>484</v>
      </c>
      <c r="C288" s="111">
        <v>40</v>
      </c>
      <c r="D288" s="97">
        <v>1080</v>
      </c>
      <c r="E288" s="90" t="s">
        <v>488</v>
      </c>
      <c r="F288" s="112" t="s">
        <v>34</v>
      </c>
      <c r="G288" s="113" t="s">
        <v>131</v>
      </c>
      <c r="H288" s="107"/>
      <c r="I288" s="137">
        <v>2</v>
      </c>
      <c r="J288" s="114"/>
      <c r="K288" s="114"/>
      <c r="L288" s="139" t="s">
        <v>485</v>
      </c>
    </row>
    <row r="289" spans="1:12" ht="12.75">
      <c r="A289" s="88">
        <v>4335</v>
      </c>
      <c r="B289" s="138" t="s">
        <v>489</v>
      </c>
      <c r="C289" s="111">
        <v>40</v>
      </c>
      <c r="D289" s="97">
        <v>1080</v>
      </c>
      <c r="E289" s="90" t="s">
        <v>137</v>
      </c>
      <c r="F289" s="112" t="str">
        <f>IF($B$1&lt;$B$2,"NU-1","EV-1")</f>
        <v>NU-1</v>
      </c>
      <c r="G289" s="113">
        <v>1</v>
      </c>
      <c r="H289" s="115" t="s">
        <v>39</v>
      </c>
      <c r="I289" s="137">
        <v>1</v>
      </c>
      <c r="J289" s="114"/>
      <c r="K289" s="114"/>
      <c r="L289" s="90" t="s">
        <v>490</v>
      </c>
    </row>
    <row r="290" spans="1:12" ht="12.75">
      <c r="A290" s="88">
        <v>4336</v>
      </c>
      <c r="B290" s="138" t="s">
        <v>489</v>
      </c>
      <c r="C290" s="111">
        <v>40</v>
      </c>
      <c r="D290" s="97">
        <v>1080</v>
      </c>
      <c r="E290" s="90" t="s">
        <v>138</v>
      </c>
      <c r="F290" s="112" t="str">
        <f>IF($B$1&lt;$B$2,"NU-2","EV-2")</f>
        <v>NU-2</v>
      </c>
      <c r="G290" s="113">
        <v>2</v>
      </c>
      <c r="H290" s="115" t="s">
        <v>39</v>
      </c>
      <c r="I290" s="137">
        <v>2</v>
      </c>
      <c r="J290" s="114"/>
      <c r="K290" s="114"/>
      <c r="L290" s="90" t="s">
        <v>490</v>
      </c>
    </row>
    <row r="291" spans="1:12" ht="12.75">
      <c r="A291" s="88">
        <v>4337</v>
      </c>
      <c r="B291" s="88">
        <v>4337</v>
      </c>
      <c r="C291" s="111">
        <v>40</v>
      </c>
      <c r="D291" s="97">
        <v>1080</v>
      </c>
      <c r="E291" s="90" t="s">
        <v>491</v>
      </c>
      <c r="F291" s="112" t="s">
        <v>34</v>
      </c>
      <c r="G291" s="113">
        <v>3</v>
      </c>
      <c r="H291" s="115"/>
      <c r="I291" s="137">
        <v>16</v>
      </c>
      <c r="J291" s="114"/>
      <c r="K291" s="114"/>
      <c r="L291" s="90" t="s">
        <v>491</v>
      </c>
    </row>
    <row r="292" spans="1:12" ht="12.75">
      <c r="A292" s="88">
        <v>4338</v>
      </c>
      <c r="B292" s="150" t="s">
        <v>492</v>
      </c>
      <c r="C292" s="111">
        <v>40</v>
      </c>
      <c r="D292" s="97">
        <v>1080</v>
      </c>
      <c r="E292" s="90" t="s">
        <v>493</v>
      </c>
      <c r="F292" s="112" t="s">
        <v>34</v>
      </c>
      <c r="G292" s="113" t="s">
        <v>115</v>
      </c>
      <c r="H292" s="107"/>
      <c r="I292" s="137">
        <v>12</v>
      </c>
      <c r="J292" s="114"/>
      <c r="K292" s="114"/>
      <c r="L292" s="139" t="s">
        <v>494</v>
      </c>
    </row>
    <row r="293" spans="1:12" ht="12.75">
      <c r="A293" s="88">
        <v>4339</v>
      </c>
      <c r="B293" s="88">
        <v>4339</v>
      </c>
      <c r="C293" s="111">
        <v>40</v>
      </c>
      <c r="D293" s="97">
        <v>1080</v>
      </c>
      <c r="E293" s="90" t="s">
        <v>495</v>
      </c>
      <c r="F293" s="112" t="s">
        <v>34</v>
      </c>
      <c r="G293" s="113">
        <v>2</v>
      </c>
      <c r="H293" s="107"/>
      <c r="I293" s="137">
        <v>14</v>
      </c>
      <c r="J293" s="114"/>
      <c r="K293" s="114"/>
      <c r="L293" s="90" t="s">
        <v>495</v>
      </c>
    </row>
    <row r="294" spans="1:12" ht="12.75">
      <c r="A294" s="88">
        <v>4345</v>
      </c>
      <c r="B294" s="138" t="s">
        <v>496</v>
      </c>
      <c r="C294" s="111">
        <v>40</v>
      </c>
      <c r="D294" s="97">
        <v>1080</v>
      </c>
      <c r="E294" s="90" t="s">
        <v>139</v>
      </c>
      <c r="F294" s="112" t="s">
        <v>58</v>
      </c>
      <c r="G294" s="113">
        <v>3</v>
      </c>
      <c r="H294" s="115" t="s">
        <v>39</v>
      </c>
      <c r="I294" s="137">
        <v>1</v>
      </c>
      <c r="J294" s="114"/>
      <c r="K294" s="114"/>
      <c r="L294" s="139" t="s">
        <v>142</v>
      </c>
    </row>
    <row r="295" spans="1:12" ht="12.75">
      <c r="A295" s="88">
        <v>4346</v>
      </c>
      <c r="B295" s="138" t="s">
        <v>496</v>
      </c>
      <c r="C295" s="111">
        <v>40</v>
      </c>
      <c r="D295" s="97">
        <v>1080</v>
      </c>
      <c r="E295" s="90" t="s">
        <v>497</v>
      </c>
      <c r="F295" s="112" t="s">
        <v>58</v>
      </c>
      <c r="G295" s="113">
        <v>3</v>
      </c>
      <c r="H295" s="115" t="s">
        <v>39</v>
      </c>
      <c r="I295" s="137">
        <v>1</v>
      </c>
      <c r="J295" s="114"/>
      <c r="K295" s="114"/>
      <c r="L295" s="139" t="s">
        <v>142</v>
      </c>
    </row>
    <row r="296" spans="1:12" ht="12.75">
      <c r="A296" s="88">
        <v>4347</v>
      </c>
      <c r="B296" s="138" t="s">
        <v>498</v>
      </c>
      <c r="C296" s="111">
        <v>40</v>
      </c>
      <c r="D296" s="97">
        <v>1080</v>
      </c>
      <c r="E296" s="90" t="s">
        <v>140</v>
      </c>
      <c r="F296" s="112" t="s">
        <v>58</v>
      </c>
      <c r="G296" s="113">
        <v>3</v>
      </c>
      <c r="H296" s="115" t="s">
        <v>39</v>
      </c>
      <c r="I296" s="137">
        <v>1</v>
      </c>
      <c r="J296" s="114"/>
      <c r="K296" s="114"/>
      <c r="L296" s="139" t="s">
        <v>499</v>
      </c>
    </row>
    <row r="297" spans="1:12" ht="12.75">
      <c r="A297" s="88">
        <v>4348</v>
      </c>
      <c r="B297" s="138" t="s">
        <v>496</v>
      </c>
      <c r="C297" s="111">
        <v>40</v>
      </c>
      <c r="D297" s="97">
        <v>1080</v>
      </c>
      <c r="E297" s="90" t="s">
        <v>141</v>
      </c>
      <c r="F297" s="112" t="s">
        <v>58</v>
      </c>
      <c r="G297" s="113">
        <v>2</v>
      </c>
      <c r="H297" s="115" t="s">
        <v>39</v>
      </c>
      <c r="I297" s="137">
        <v>1</v>
      </c>
      <c r="J297" s="114"/>
      <c r="K297" s="114"/>
      <c r="L297" s="139" t="s">
        <v>142</v>
      </c>
    </row>
    <row r="298" spans="1:12" ht="12.75">
      <c r="A298" s="88">
        <v>4349</v>
      </c>
      <c r="B298" s="138" t="s">
        <v>496</v>
      </c>
      <c r="C298" s="111">
        <v>40</v>
      </c>
      <c r="D298" s="97">
        <v>1080</v>
      </c>
      <c r="E298" s="90" t="s">
        <v>142</v>
      </c>
      <c r="F298" s="112" t="s">
        <v>58</v>
      </c>
      <c r="G298" s="113">
        <v>2</v>
      </c>
      <c r="H298" s="115" t="s">
        <v>39</v>
      </c>
      <c r="I298" s="137">
        <v>1</v>
      </c>
      <c r="J298" s="114"/>
      <c r="K298" s="114"/>
      <c r="L298" s="139" t="s">
        <v>142</v>
      </c>
    </row>
    <row r="299" spans="1:12" ht="12.75">
      <c r="A299" s="88">
        <v>4350</v>
      </c>
      <c r="B299" s="138" t="s">
        <v>498</v>
      </c>
      <c r="C299" s="111">
        <v>40</v>
      </c>
      <c r="D299" s="97">
        <v>1080</v>
      </c>
      <c r="E299" s="90" t="s">
        <v>143</v>
      </c>
      <c r="F299" s="112" t="s">
        <v>58</v>
      </c>
      <c r="G299" s="113">
        <v>2</v>
      </c>
      <c r="H299" s="115" t="s">
        <v>39</v>
      </c>
      <c r="I299" s="137">
        <v>1</v>
      </c>
      <c r="J299" s="114"/>
      <c r="K299" s="114"/>
      <c r="L299" s="139" t="s">
        <v>499</v>
      </c>
    </row>
    <row r="300" spans="1:12" ht="12.75">
      <c r="A300" s="88">
        <v>4351</v>
      </c>
      <c r="B300" s="138" t="s">
        <v>498</v>
      </c>
      <c r="C300" s="111">
        <v>40</v>
      </c>
      <c r="D300" s="97">
        <v>1080</v>
      </c>
      <c r="E300" s="90" t="s">
        <v>500</v>
      </c>
      <c r="F300" s="112" t="s">
        <v>58</v>
      </c>
      <c r="G300" s="113">
        <v>2</v>
      </c>
      <c r="H300" s="115" t="s">
        <v>39</v>
      </c>
      <c r="I300" s="137">
        <v>1</v>
      </c>
      <c r="J300" s="114"/>
      <c r="K300" s="114"/>
      <c r="L300" s="139" t="s">
        <v>499</v>
      </c>
    </row>
    <row r="301" spans="1:12" ht="12.75">
      <c r="A301" s="88">
        <v>4352</v>
      </c>
      <c r="B301" s="138" t="s">
        <v>498</v>
      </c>
      <c r="C301" s="111">
        <v>40</v>
      </c>
      <c r="D301" s="97">
        <v>1080</v>
      </c>
      <c r="E301" s="90" t="s">
        <v>144</v>
      </c>
      <c r="F301" s="112" t="s">
        <v>58</v>
      </c>
      <c r="G301" s="113">
        <v>3</v>
      </c>
      <c r="H301" s="115" t="s">
        <v>39</v>
      </c>
      <c r="I301" s="137">
        <v>1</v>
      </c>
      <c r="J301" s="114"/>
      <c r="K301" s="114"/>
      <c r="L301" s="139" t="s">
        <v>499</v>
      </c>
    </row>
    <row r="302" spans="1:12" ht="12.75">
      <c r="A302" s="88">
        <v>4353</v>
      </c>
      <c r="B302" s="138" t="s">
        <v>498</v>
      </c>
      <c r="C302" s="111">
        <v>40</v>
      </c>
      <c r="D302" s="97">
        <v>1080</v>
      </c>
      <c r="E302" s="90" t="s">
        <v>501</v>
      </c>
      <c r="F302" s="112" t="s">
        <v>58</v>
      </c>
      <c r="G302" s="113">
        <v>3</v>
      </c>
      <c r="H302" s="115" t="s">
        <v>39</v>
      </c>
      <c r="I302" s="137">
        <v>1</v>
      </c>
      <c r="J302" s="114"/>
      <c r="K302" s="114"/>
      <c r="L302" s="139" t="s">
        <v>499</v>
      </c>
    </row>
    <row r="303" spans="1:12" ht="12.75">
      <c r="A303" s="88">
        <v>4354</v>
      </c>
      <c r="B303" s="138" t="s">
        <v>502</v>
      </c>
      <c r="C303" s="111">
        <v>40</v>
      </c>
      <c r="D303" s="97">
        <v>1080</v>
      </c>
      <c r="E303" s="90" t="s">
        <v>503</v>
      </c>
      <c r="F303" s="112" t="s">
        <v>58</v>
      </c>
      <c r="G303" s="113">
        <v>2</v>
      </c>
      <c r="H303" s="115" t="s">
        <v>39</v>
      </c>
      <c r="I303" s="137">
        <v>1</v>
      </c>
      <c r="J303" s="114"/>
      <c r="K303" s="114"/>
      <c r="L303" s="139" t="s">
        <v>504</v>
      </c>
    </row>
    <row r="304" spans="1:12" ht="12.75">
      <c r="A304" s="88">
        <v>4355</v>
      </c>
      <c r="B304" s="138" t="s">
        <v>498</v>
      </c>
      <c r="C304" s="111">
        <v>40</v>
      </c>
      <c r="D304" s="97">
        <v>1080</v>
      </c>
      <c r="E304" s="90" t="s">
        <v>505</v>
      </c>
      <c r="F304" s="112" t="s">
        <v>58</v>
      </c>
      <c r="G304" s="113">
        <v>2</v>
      </c>
      <c r="H304" s="115" t="s">
        <v>39</v>
      </c>
      <c r="I304" s="137">
        <v>1</v>
      </c>
      <c r="J304" s="114"/>
      <c r="K304" s="114"/>
      <c r="L304" s="139" t="s">
        <v>499</v>
      </c>
    </row>
    <row r="305" spans="1:12" ht="12.75">
      <c r="A305" s="88">
        <v>4356</v>
      </c>
      <c r="B305" s="138" t="s">
        <v>498</v>
      </c>
      <c r="C305" s="111">
        <v>40</v>
      </c>
      <c r="D305" s="97">
        <v>1080</v>
      </c>
      <c r="E305" s="90" t="s">
        <v>506</v>
      </c>
      <c r="F305" s="112" t="s">
        <v>58</v>
      </c>
      <c r="G305" s="113">
        <v>2</v>
      </c>
      <c r="H305" s="115" t="s">
        <v>39</v>
      </c>
      <c r="I305" s="137">
        <v>1</v>
      </c>
      <c r="J305" s="114"/>
      <c r="K305" s="114"/>
      <c r="L305" s="139" t="s">
        <v>499</v>
      </c>
    </row>
    <row r="306" spans="1:12" ht="12.75">
      <c r="A306" s="88">
        <v>4357</v>
      </c>
      <c r="B306" s="138" t="s">
        <v>502</v>
      </c>
      <c r="C306" s="111">
        <v>40</v>
      </c>
      <c r="D306" s="97">
        <v>1080</v>
      </c>
      <c r="E306" s="90" t="s">
        <v>145</v>
      </c>
      <c r="F306" s="112" t="s">
        <v>58</v>
      </c>
      <c r="G306" s="113">
        <v>3</v>
      </c>
      <c r="H306" s="115" t="s">
        <v>39</v>
      </c>
      <c r="I306" s="137">
        <v>1</v>
      </c>
      <c r="J306" s="114"/>
      <c r="K306" s="114"/>
      <c r="L306" s="139" t="s">
        <v>504</v>
      </c>
    </row>
    <row r="307" spans="1:12" ht="12.75">
      <c r="A307" s="88">
        <v>4358</v>
      </c>
      <c r="B307" s="138" t="s">
        <v>502</v>
      </c>
      <c r="C307" s="111">
        <v>40</v>
      </c>
      <c r="D307" s="97">
        <v>1080</v>
      </c>
      <c r="E307" s="90" t="s">
        <v>507</v>
      </c>
      <c r="F307" s="112" t="s">
        <v>58</v>
      </c>
      <c r="G307" s="113">
        <v>3</v>
      </c>
      <c r="H307" s="115" t="s">
        <v>39</v>
      </c>
      <c r="I307" s="137">
        <v>1</v>
      </c>
      <c r="J307" s="114"/>
      <c r="K307" s="114"/>
      <c r="L307" s="139" t="s">
        <v>504</v>
      </c>
    </row>
    <row r="308" spans="1:12" ht="12.75">
      <c r="A308" s="88">
        <v>4359</v>
      </c>
      <c r="B308" s="138" t="s">
        <v>498</v>
      </c>
      <c r="C308" s="111">
        <v>40</v>
      </c>
      <c r="D308" s="97">
        <v>1080</v>
      </c>
      <c r="E308" s="90" t="s">
        <v>146</v>
      </c>
      <c r="F308" s="112" t="s">
        <v>58</v>
      </c>
      <c r="G308" s="113">
        <v>1</v>
      </c>
      <c r="H308" s="115" t="s">
        <v>39</v>
      </c>
      <c r="I308" s="137">
        <v>1</v>
      </c>
      <c r="J308" s="114"/>
      <c r="K308" s="114"/>
      <c r="L308" s="139" t="s">
        <v>499</v>
      </c>
    </row>
    <row r="309" spans="1:12" ht="12.75">
      <c r="A309" s="88">
        <v>4360</v>
      </c>
      <c r="B309" s="138" t="s">
        <v>498</v>
      </c>
      <c r="C309" s="111">
        <v>40</v>
      </c>
      <c r="D309" s="97">
        <v>1080</v>
      </c>
      <c r="E309" s="90" t="s">
        <v>147</v>
      </c>
      <c r="F309" s="112" t="s">
        <v>58</v>
      </c>
      <c r="G309" s="113">
        <v>1</v>
      </c>
      <c r="H309" s="115" t="s">
        <v>39</v>
      </c>
      <c r="I309" s="137">
        <v>1</v>
      </c>
      <c r="J309" s="114"/>
      <c r="K309" s="114"/>
      <c r="L309" s="139" t="s">
        <v>499</v>
      </c>
    </row>
    <row r="310" spans="1:12" ht="12.75">
      <c r="A310" s="88">
        <v>4361</v>
      </c>
      <c r="B310" s="138" t="s">
        <v>498</v>
      </c>
      <c r="C310" s="111">
        <v>40</v>
      </c>
      <c r="D310" s="97">
        <v>1080</v>
      </c>
      <c r="E310" s="90" t="s">
        <v>508</v>
      </c>
      <c r="F310" s="112" t="s">
        <v>58</v>
      </c>
      <c r="G310" s="113">
        <v>1</v>
      </c>
      <c r="H310" s="115" t="s">
        <v>39</v>
      </c>
      <c r="I310" s="137">
        <v>1</v>
      </c>
      <c r="J310" s="114"/>
      <c r="K310" s="114"/>
      <c r="L310" s="139" t="s">
        <v>499</v>
      </c>
    </row>
    <row r="311" spans="1:12" ht="12.75">
      <c r="A311" s="88">
        <v>4362</v>
      </c>
      <c r="B311" s="138" t="s">
        <v>498</v>
      </c>
      <c r="C311" s="111">
        <v>40</v>
      </c>
      <c r="D311" s="97">
        <v>1080</v>
      </c>
      <c r="E311" s="90" t="s">
        <v>148</v>
      </c>
      <c r="F311" s="112" t="s">
        <v>58</v>
      </c>
      <c r="G311" s="113">
        <v>2</v>
      </c>
      <c r="H311" s="115" t="s">
        <v>39</v>
      </c>
      <c r="I311" s="137">
        <v>1</v>
      </c>
      <c r="J311" s="114"/>
      <c r="K311" s="114"/>
      <c r="L311" s="139" t="s">
        <v>499</v>
      </c>
    </row>
    <row r="312" spans="1:12" ht="12.75">
      <c r="A312" s="88">
        <v>4363</v>
      </c>
      <c r="B312" s="138" t="s">
        <v>502</v>
      </c>
      <c r="C312" s="111">
        <v>40</v>
      </c>
      <c r="D312" s="97">
        <v>1080</v>
      </c>
      <c r="E312" s="90" t="s">
        <v>509</v>
      </c>
      <c r="F312" s="112" t="s">
        <v>58</v>
      </c>
      <c r="G312" s="113">
        <v>3</v>
      </c>
      <c r="H312" s="115" t="s">
        <v>39</v>
      </c>
      <c r="I312" s="137">
        <v>1</v>
      </c>
      <c r="J312" s="114"/>
      <c r="K312" s="114"/>
      <c r="L312" s="139" t="s">
        <v>504</v>
      </c>
    </row>
    <row r="313" spans="1:12" ht="12.75">
      <c r="A313" s="88">
        <v>4364</v>
      </c>
      <c r="B313" s="138" t="s">
        <v>502</v>
      </c>
      <c r="C313" s="111">
        <v>40</v>
      </c>
      <c r="D313" s="97">
        <v>1080</v>
      </c>
      <c r="E313" s="90" t="s">
        <v>510</v>
      </c>
      <c r="F313" s="112" t="s">
        <v>58</v>
      </c>
      <c r="G313" s="113">
        <v>4</v>
      </c>
      <c r="H313" s="115" t="s">
        <v>39</v>
      </c>
      <c r="I313" s="137">
        <v>1</v>
      </c>
      <c r="J313" s="114"/>
      <c r="K313" s="114"/>
      <c r="L313" s="139" t="s">
        <v>504</v>
      </c>
    </row>
    <row r="314" spans="1:12" ht="12.75">
      <c r="A314" s="88">
        <v>4365</v>
      </c>
      <c r="B314" s="138" t="s">
        <v>502</v>
      </c>
      <c r="C314" s="111">
        <v>40</v>
      </c>
      <c r="D314" s="97">
        <v>1080</v>
      </c>
      <c r="E314" s="90" t="s">
        <v>511</v>
      </c>
      <c r="F314" s="112" t="s">
        <v>58</v>
      </c>
      <c r="G314" s="113">
        <v>2</v>
      </c>
      <c r="H314" s="115" t="s">
        <v>39</v>
      </c>
      <c r="I314" s="137">
        <v>1</v>
      </c>
      <c r="J314" s="114"/>
      <c r="K314" s="114"/>
      <c r="L314" s="139" t="s">
        <v>504</v>
      </c>
    </row>
    <row r="315" spans="1:12" ht="12.75">
      <c r="A315" s="88">
        <v>4366</v>
      </c>
      <c r="B315" s="138" t="s">
        <v>498</v>
      </c>
      <c r="C315" s="111">
        <v>40</v>
      </c>
      <c r="D315" s="97">
        <v>1080</v>
      </c>
      <c r="E315" s="90" t="s">
        <v>512</v>
      </c>
      <c r="F315" s="112" t="s">
        <v>58</v>
      </c>
      <c r="G315" s="113">
        <v>3</v>
      </c>
      <c r="H315" s="115" t="s">
        <v>39</v>
      </c>
      <c r="I315" s="137">
        <v>1</v>
      </c>
      <c r="J315" s="114"/>
      <c r="K315" s="114"/>
      <c r="L315" s="139" t="s">
        <v>499</v>
      </c>
    </row>
    <row r="316" spans="1:12" ht="12.75">
      <c r="A316" s="88">
        <v>4367</v>
      </c>
      <c r="B316" s="138" t="s">
        <v>498</v>
      </c>
      <c r="C316" s="111">
        <v>40</v>
      </c>
      <c r="D316" s="97">
        <v>1080</v>
      </c>
      <c r="E316" s="90" t="s">
        <v>513</v>
      </c>
      <c r="F316" s="112" t="s">
        <v>58</v>
      </c>
      <c r="G316" s="113">
        <v>3</v>
      </c>
      <c r="H316" s="115" t="s">
        <v>39</v>
      </c>
      <c r="I316" s="137">
        <v>1</v>
      </c>
      <c r="J316" s="114"/>
      <c r="K316" s="114"/>
      <c r="L316" s="139" t="s">
        <v>499</v>
      </c>
    </row>
    <row r="317" spans="1:12" ht="12.75">
      <c r="A317" s="88">
        <v>4368</v>
      </c>
      <c r="B317" s="138" t="s">
        <v>498</v>
      </c>
      <c r="C317" s="111">
        <v>40</v>
      </c>
      <c r="D317" s="97">
        <v>1080</v>
      </c>
      <c r="E317" s="90" t="s">
        <v>514</v>
      </c>
      <c r="F317" s="112" t="s">
        <v>58</v>
      </c>
      <c r="G317" s="113">
        <v>3</v>
      </c>
      <c r="H317" s="115" t="s">
        <v>39</v>
      </c>
      <c r="I317" s="137">
        <v>1</v>
      </c>
      <c r="J317" s="114"/>
      <c r="K317" s="114"/>
      <c r="L317" s="139" t="s">
        <v>499</v>
      </c>
    </row>
    <row r="318" spans="1:12" ht="12.75">
      <c r="A318" s="88">
        <v>4369</v>
      </c>
      <c r="B318" s="138" t="s">
        <v>498</v>
      </c>
      <c r="C318" s="111">
        <v>40</v>
      </c>
      <c r="D318" s="97">
        <v>1080</v>
      </c>
      <c r="E318" s="90" t="s">
        <v>515</v>
      </c>
      <c r="F318" s="112" t="s">
        <v>58</v>
      </c>
      <c r="G318" s="113">
        <v>3</v>
      </c>
      <c r="H318" s="115" t="s">
        <v>39</v>
      </c>
      <c r="I318" s="137">
        <v>1</v>
      </c>
      <c r="J318" s="114"/>
      <c r="K318" s="114"/>
      <c r="L318" s="139" t="s">
        <v>499</v>
      </c>
    </row>
    <row r="319" spans="1:12" ht="12.75">
      <c r="A319" s="88">
        <v>4370</v>
      </c>
      <c r="B319" s="138" t="s">
        <v>498</v>
      </c>
      <c r="C319" s="111">
        <v>40</v>
      </c>
      <c r="D319" s="97">
        <v>1080</v>
      </c>
      <c r="E319" s="90" t="s">
        <v>149</v>
      </c>
      <c r="F319" s="112" t="s">
        <v>58</v>
      </c>
      <c r="G319" s="113">
        <v>3</v>
      </c>
      <c r="H319" s="115" t="s">
        <v>39</v>
      </c>
      <c r="I319" s="137">
        <v>1</v>
      </c>
      <c r="J319" s="114"/>
      <c r="K319" s="114"/>
      <c r="L319" s="139" t="s">
        <v>499</v>
      </c>
    </row>
    <row r="320" spans="1:12" ht="12.75">
      <c r="A320" s="88">
        <v>4371</v>
      </c>
      <c r="B320" s="138" t="s">
        <v>498</v>
      </c>
      <c r="C320" s="111">
        <v>40</v>
      </c>
      <c r="D320" s="97">
        <v>1080</v>
      </c>
      <c r="E320" s="90" t="s">
        <v>516</v>
      </c>
      <c r="F320" s="112" t="s">
        <v>58</v>
      </c>
      <c r="G320" s="113">
        <v>3</v>
      </c>
      <c r="H320" s="115" t="s">
        <v>39</v>
      </c>
      <c r="I320" s="137">
        <v>1</v>
      </c>
      <c r="J320" s="114"/>
      <c r="K320" s="114"/>
      <c r="L320" s="139" t="s">
        <v>499</v>
      </c>
    </row>
    <row r="321" spans="1:12" ht="12.75">
      <c r="A321" s="88">
        <v>4372</v>
      </c>
      <c r="B321" s="138" t="s">
        <v>498</v>
      </c>
      <c r="C321" s="111">
        <v>40</v>
      </c>
      <c r="D321" s="97">
        <v>1080</v>
      </c>
      <c r="E321" s="90" t="s">
        <v>517</v>
      </c>
      <c r="F321" s="112" t="s">
        <v>58</v>
      </c>
      <c r="G321" s="113">
        <v>3</v>
      </c>
      <c r="H321" s="115" t="s">
        <v>39</v>
      </c>
      <c r="I321" s="137">
        <v>1</v>
      </c>
      <c r="J321" s="114"/>
      <c r="K321" s="114"/>
      <c r="L321" s="139" t="s">
        <v>499</v>
      </c>
    </row>
    <row r="322" spans="1:12" ht="12.75">
      <c r="A322" s="88">
        <v>4373</v>
      </c>
      <c r="B322" s="138" t="s">
        <v>498</v>
      </c>
      <c r="C322" s="111">
        <v>40</v>
      </c>
      <c r="D322" s="97">
        <v>1080</v>
      </c>
      <c r="E322" s="90" t="s">
        <v>518</v>
      </c>
      <c r="F322" s="112" t="s">
        <v>58</v>
      </c>
      <c r="G322" s="113">
        <v>2</v>
      </c>
      <c r="H322" s="115" t="s">
        <v>39</v>
      </c>
      <c r="I322" s="137">
        <v>1</v>
      </c>
      <c r="J322" s="114"/>
      <c r="K322" s="114"/>
      <c r="L322" s="139" t="s">
        <v>499</v>
      </c>
    </row>
    <row r="323" spans="1:12" ht="12.75">
      <c r="A323" s="88">
        <v>4374</v>
      </c>
      <c r="B323" s="138" t="s">
        <v>498</v>
      </c>
      <c r="C323" s="111">
        <v>40</v>
      </c>
      <c r="D323" s="97">
        <v>1080</v>
      </c>
      <c r="E323" s="90" t="s">
        <v>519</v>
      </c>
      <c r="F323" s="112" t="s">
        <v>58</v>
      </c>
      <c r="G323" s="113">
        <v>2</v>
      </c>
      <c r="H323" s="115" t="s">
        <v>39</v>
      </c>
      <c r="I323" s="137">
        <v>1</v>
      </c>
      <c r="J323" s="114"/>
      <c r="K323" s="114"/>
      <c r="L323" s="139" t="s">
        <v>499</v>
      </c>
    </row>
    <row r="324" spans="1:12" ht="12.75">
      <c r="A324" s="88">
        <v>4375</v>
      </c>
      <c r="B324" s="138" t="s">
        <v>498</v>
      </c>
      <c r="C324" s="111">
        <v>40</v>
      </c>
      <c r="D324" s="97">
        <v>1080</v>
      </c>
      <c r="E324" s="90" t="s">
        <v>520</v>
      </c>
      <c r="F324" s="112" t="s">
        <v>58</v>
      </c>
      <c r="G324" s="113">
        <v>2</v>
      </c>
      <c r="H324" s="115" t="s">
        <v>39</v>
      </c>
      <c r="I324" s="137">
        <v>1</v>
      </c>
      <c r="J324" s="114"/>
      <c r="K324" s="114"/>
      <c r="L324" s="139" t="s">
        <v>499</v>
      </c>
    </row>
    <row r="325" spans="1:12" ht="12.75">
      <c r="A325" s="88">
        <v>4376</v>
      </c>
      <c r="B325" s="138" t="s">
        <v>498</v>
      </c>
      <c r="C325" s="111">
        <v>40</v>
      </c>
      <c r="D325" s="97">
        <v>1080</v>
      </c>
      <c r="E325" s="90" t="s">
        <v>521</v>
      </c>
      <c r="F325" s="112" t="s">
        <v>58</v>
      </c>
      <c r="G325" s="113">
        <v>2</v>
      </c>
      <c r="H325" s="115" t="s">
        <v>39</v>
      </c>
      <c r="I325" s="137">
        <v>1</v>
      </c>
      <c r="J325" s="114"/>
      <c r="K325" s="114"/>
      <c r="L325" s="139" t="s">
        <v>499</v>
      </c>
    </row>
    <row r="326" spans="1:12" ht="12.75">
      <c r="A326" s="88">
        <v>4377</v>
      </c>
      <c r="B326" s="138" t="s">
        <v>498</v>
      </c>
      <c r="C326" s="111">
        <v>40</v>
      </c>
      <c r="D326" s="97">
        <v>1080</v>
      </c>
      <c r="E326" s="90" t="s">
        <v>150</v>
      </c>
      <c r="F326" s="112" t="s">
        <v>58</v>
      </c>
      <c r="G326" s="113">
        <v>1</v>
      </c>
      <c r="H326" s="115" t="s">
        <v>39</v>
      </c>
      <c r="I326" s="137">
        <v>1</v>
      </c>
      <c r="J326" s="114"/>
      <c r="K326" s="114"/>
      <c r="L326" s="139" t="s">
        <v>499</v>
      </c>
    </row>
    <row r="327" spans="1:12" ht="12.75">
      <c r="A327" s="88">
        <v>4378</v>
      </c>
      <c r="B327" s="138" t="s">
        <v>496</v>
      </c>
      <c r="C327" s="111">
        <v>40</v>
      </c>
      <c r="D327" s="97">
        <v>1080</v>
      </c>
      <c r="E327" s="90" t="s">
        <v>151</v>
      </c>
      <c r="F327" s="112" t="s">
        <v>58</v>
      </c>
      <c r="G327" s="113">
        <v>3</v>
      </c>
      <c r="H327" s="115" t="s">
        <v>39</v>
      </c>
      <c r="I327" s="137">
        <v>1</v>
      </c>
      <c r="J327" s="114"/>
      <c r="K327" s="114"/>
      <c r="L327" s="139" t="s">
        <v>142</v>
      </c>
    </row>
    <row r="328" spans="1:12" ht="12.75">
      <c r="A328" s="88">
        <v>4379</v>
      </c>
      <c r="B328" s="138" t="s">
        <v>496</v>
      </c>
      <c r="C328" s="111">
        <v>40</v>
      </c>
      <c r="D328" s="97">
        <v>1080</v>
      </c>
      <c r="E328" s="90" t="s">
        <v>522</v>
      </c>
      <c r="F328" s="112" t="s">
        <v>58</v>
      </c>
      <c r="G328" s="113">
        <v>5</v>
      </c>
      <c r="H328" s="115" t="s">
        <v>39</v>
      </c>
      <c r="I328" s="137">
        <v>1</v>
      </c>
      <c r="J328" s="114"/>
      <c r="K328" s="114"/>
      <c r="L328" s="139" t="s">
        <v>142</v>
      </c>
    </row>
    <row r="329" spans="1:12" ht="12.75">
      <c r="A329" s="88">
        <v>4380</v>
      </c>
      <c r="B329" s="138" t="s">
        <v>496</v>
      </c>
      <c r="C329" s="111">
        <v>40</v>
      </c>
      <c r="D329" s="97">
        <v>1080</v>
      </c>
      <c r="E329" s="90" t="s">
        <v>523</v>
      </c>
      <c r="F329" s="112" t="s">
        <v>58</v>
      </c>
      <c r="G329" s="113">
        <v>5</v>
      </c>
      <c r="H329" s="115" t="s">
        <v>39</v>
      </c>
      <c r="I329" s="137">
        <v>1</v>
      </c>
      <c r="J329" s="114"/>
      <c r="K329" s="114"/>
      <c r="L329" s="139" t="s">
        <v>142</v>
      </c>
    </row>
    <row r="330" spans="1:12" ht="12.75">
      <c r="A330" s="88">
        <v>4446</v>
      </c>
      <c r="B330" s="88">
        <v>4446</v>
      </c>
      <c r="C330" s="111">
        <v>40</v>
      </c>
      <c r="D330" s="97">
        <v>1080</v>
      </c>
      <c r="E330" s="90" t="s">
        <v>524</v>
      </c>
      <c r="F330" s="112" t="s">
        <v>34</v>
      </c>
      <c r="G330" s="113" t="s">
        <v>122</v>
      </c>
      <c r="H330" s="107"/>
      <c r="I330" s="139"/>
      <c r="J330" s="114"/>
      <c r="K330" s="114"/>
      <c r="L330" s="90" t="s">
        <v>524</v>
      </c>
    </row>
    <row r="331" spans="1:12" ht="12.75">
      <c r="A331" s="88">
        <v>4564</v>
      </c>
      <c r="B331" s="88">
        <v>4564</v>
      </c>
      <c r="C331" s="111">
        <v>30</v>
      </c>
      <c r="D331" s="97">
        <v>1157</v>
      </c>
      <c r="E331" s="90" t="s">
        <v>152</v>
      </c>
      <c r="F331" s="112" t="s">
        <v>38</v>
      </c>
      <c r="G331" s="113">
        <v>1</v>
      </c>
      <c r="H331" s="115" t="s">
        <v>39</v>
      </c>
      <c r="I331" s="113">
        <v>1</v>
      </c>
      <c r="J331" s="114"/>
      <c r="K331" s="114"/>
      <c r="L331" s="90" t="s">
        <v>152</v>
      </c>
    </row>
    <row r="332" spans="1:12" ht="12.75">
      <c r="A332" s="88">
        <v>4651</v>
      </c>
      <c r="B332" s="88">
        <v>4651</v>
      </c>
      <c r="C332" s="111">
        <v>30</v>
      </c>
      <c r="D332" s="97">
        <v>1157</v>
      </c>
      <c r="E332" s="90" t="s">
        <v>153</v>
      </c>
      <c r="F332" s="112" t="s">
        <v>69</v>
      </c>
      <c r="G332" s="113">
        <v>2</v>
      </c>
      <c r="H332" s="115" t="s">
        <v>39</v>
      </c>
      <c r="I332" s="113">
        <v>1</v>
      </c>
      <c r="J332" s="114"/>
      <c r="K332" s="114"/>
      <c r="L332" s="90" t="s">
        <v>313</v>
      </c>
    </row>
    <row r="333" spans="1:12" ht="12.75">
      <c r="A333" s="88">
        <v>4652</v>
      </c>
      <c r="B333" s="88">
        <v>4652</v>
      </c>
      <c r="C333" s="111">
        <v>30</v>
      </c>
      <c r="D333" s="97">
        <v>1157</v>
      </c>
      <c r="E333" s="90" t="s">
        <v>525</v>
      </c>
      <c r="F333" s="112" t="s">
        <v>58</v>
      </c>
      <c r="G333" s="113">
        <v>3</v>
      </c>
      <c r="H333" s="115" t="s">
        <v>39</v>
      </c>
      <c r="I333" s="113">
        <v>3</v>
      </c>
      <c r="J333" s="114"/>
      <c r="K333" s="114"/>
      <c r="L333" s="90" t="s">
        <v>525</v>
      </c>
    </row>
    <row r="334" spans="1:12" ht="12.75">
      <c r="A334" s="88">
        <v>4653</v>
      </c>
      <c r="B334" s="88">
        <v>4653</v>
      </c>
      <c r="C334" s="111">
        <v>30</v>
      </c>
      <c r="D334" s="97">
        <v>1157</v>
      </c>
      <c r="E334" s="90" t="s">
        <v>526</v>
      </c>
      <c r="F334" s="112" t="s">
        <v>69</v>
      </c>
      <c r="G334" s="113">
        <v>2</v>
      </c>
      <c r="H334" s="115" t="s">
        <v>39</v>
      </c>
      <c r="I334" s="113">
        <v>2</v>
      </c>
      <c r="J334" s="114"/>
      <c r="K334" s="114"/>
      <c r="L334" s="90" t="s">
        <v>527</v>
      </c>
    </row>
    <row r="335" spans="1:12" ht="12.75">
      <c r="A335" s="88">
        <v>4655</v>
      </c>
      <c r="B335" s="88">
        <v>4655</v>
      </c>
      <c r="C335" s="111">
        <v>30</v>
      </c>
      <c r="D335" s="97">
        <v>1157</v>
      </c>
      <c r="E335" s="90" t="s">
        <v>528</v>
      </c>
      <c r="F335" s="112" t="s">
        <v>38</v>
      </c>
      <c r="G335" s="113">
        <v>3</v>
      </c>
      <c r="H335" s="115" t="s">
        <v>39</v>
      </c>
      <c r="I335" s="113">
        <v>2</v>
      </c>
      <c r="J335" s="114"/>
      <c r="K335" s="114"/>
      <c r="L335" s="90" t="s">
        <v>47</v>
      </c>
    </row>
    <row r="336" spans="1:12" ht="12.75">
      <c r="A336" s="88">
        <v>4656</v>
      </c>
      <c r="B336" s="88">
        <v>4656</v>
      </c>
      <c r="C336" s="111">
        <v>30</v>
      </c>
      <c r="D336" s="97">
        <v>1157</v>
      </c>
      <c r="E336" s="90" t="s">
        <v>154</v>
      </c>
      <c r="F336" s="112" t="s">
        <v>38</v>
      </c>
      <c r="G336" s="113">
        <v>4</v>
      </c>
      <c r="H336" s="115" t="s">
        <v>39</v>
      </c>
      <c r="I336" s="113">
        <v>3</v>
      </c>
      <c r="J336" s="114"/>
      <c r="K336" s="114"/>
      <c r="L336" s="90" t="s">
        <v>279</v>
      </c>
    </row>
    <row r="337" spans="1:12" ht="12.75">
      <c r="A337" s="88">
        <v>4657</v>
      </c>
      <c r="B337" s="88">
        <v>4657</v>
      </c>
      <c r="C337" s="111">
        <v>30</v>
      </c>
      <c r="D337" s="97">
        <v>1157</v>
      </c>
      <c r="E337" s="90" t="s">
        <v>155</v>
      </c>
      <c r="F337" s="112" t="s">
        <v>38</v>
      </c>
      <c r="G337" s="113">
        <v>3</v>
      </c>
      <c r="H337" s="115" t="s">
        <v>39</v>
      </c>
      <c r="I337" s="113">
        <v>2</v>
      </c>
      <c r="J337" s="114"/>
      <c r="K337" s="114"/>
      <c r="L337" s="90" t="s">
        <v>279</v>
      </c>
    </row>
    <row r="338" spans="1:12" ht="12.75">
      <c r="A338" s="88">
        <v>4658</v>
      </c>
      <c r="B338" s="88">
        <v>4658</v>
      </c>
      <c r="C338" s="111">
        <v>30</v>
      </c>
      <c r="D338" s="97">
        <v>1157</v>
      </c>
      <c r="E338" s="90" t="s">
        <v>156</v>
      </c>
      <c r="F338" s="112" t="s">
        <v>38</v>
      </c>
      <c r="G338" s="113">
        <v>3</v>
      </c>
      <c r="H338" s="115" t="s">
        <v>39</v>
      </c>
      <c r="I338" s="113">
        <v>2</v>
      </c>
      <c r="J338" s="114"/>
      <c r="K338" s="114"/>
      <c r="L338" s="90" t="s">
        <v>279</v>
      </c>
    </row>
    <row r="339" spans="1:12" ht="12.75">
      <c r="A339" s="88">
        <v>4659</v>
      </c>
      <c r="B339" s="88">
        <v>4659</v>
      </c>
      <c r="C339" s="111">
        <v>30</v>
      </c>
      <c r="D339" s="97">
        <v>1157</v>
      </c>
      <c r="E339" s="90" t="s">
        <v>157</v>
      </c>
      <c r="F339" s="112" t="s">
        <v>34</v>
      </c>
      <c r="G339" s="113" t="s">
        <v>120</v>
      </c>
      <c r="H339" s="107"/>
      <c r="I339" s="113" t="s">
        <v>120</v>
      </c>
      <c r="J339" s="114"/>
      <c r="K339" s="114"/>
      <c r="L339" s="90" t="s">
        <v>272</v>
      </c>
    </row>
    <row r="340" spans="1:12" ht="12.75">
      <c r="A340" s="88">
        <v>4660</v>
      </c>
      <c r="B340" s="88">
        <v>4660</v>
      </c>
      <c r="C340" s="111">
        <v>30</v>
      </c>
      <c r="D340" s="97">
        <v>1157</v>
      </c>
      <c r="E340" s="90" t="s">
        <v>529</v>
      </c>
      <c r="F340" s="112" t="s">
        <v>34</v>
      </c>
      <c r="G340" s="113" t="s">
        <v>112</v>
      </c>
      <c r="H340" s="107"/>
      <c r="I340" s="113">
        <v>8</v>
      </c>
      <c r="J340" s="114"/>
      <c r="K340" s="114"/>
      <c r="L340" s="90" t="s">
        <v>529</v>
      </c>
    </row>
    <row r="341" spans="1:12" ht="12.75">
      <c r="A341" s="88">
        <v>4661</v>
      </c>
      <c r="B341" s="88">
        <v>4661</v>
      </c>
      <c r="C341" s="111">
        <v>30</v>
      </c>
      <c r="D341" s="97">
        <v>1157</v>
      </c>
      <c r="E341" s="90" t="s">
        <v>158</v>
      </c>
      <c r="F341" s="112" t="s">
        <v>34</v>
      </c>
      <c r="G341" s="113" t="s">
        <v>120</v>
      </c>
      <c r="H341" s="107"/>
      <c r="I341" s="113" t="s">
        <v>120</v>
      </c>
      <c r="J341" s="114"/>
      <c r="K341" s="114"/>
      <c r="L341" s="90" t="s">
        <v>158</v>
      </c>
    </row>
    <row r="342" spans="1:12" ht="12.75">
      <c r="A342" s="88">
        <v>4662</v>
      </c>
      <c r="B342" s="88">
        <v>4662</v>
      </c>
      <c r="C342" s="111">
        <v>30</v>
      </c>
      <c r="D342" s="97">
        <v>1157</v>
      </c>
      <c r="E342" s="90" t="s">
        <v>530</v>
      </c>
      <c r="F342" s="112" t="s">
        <v>34</v>
      </c>
      <c r="G342" s="113">
        <v>9</v>
      </c>
      <c r="H342" s="107"/>
      <c r="I342" s="113">
        <v>6</v>
      </c>
      <c r="J342" s="114"/>
      <c r="K342" s="114"/>
      <c r="L342" s="90" t="s">
        <v>530</v>
      </c>
    </row>
    <row r="343" spans="1:12" ht="12.75">
      <c r="A343" s="88">
        <v>4663</v>
      </c>
      <c r="B343" s="88">
        <v>4663</v>
      </c>
      <c r="C343" s="111">
        <v>30</v>
      </c>
      <c r="D343" s="97">
        <v>1157</v>
      </c>
      <c r="E343" s="90" t="s">
        <v>531</v>
      </c>
      <c r="F343" s="112" t="s">
        <v>34</v>
      </c>
      <c r="G343" s="113" t="s">
        <v>115</v>
      </c>
      <c r="H343" s="107"/>
      <c r="I343" s="113">
        <v>3</v>
      </c>
      <c r="J343" s="114"/>
      <c r="K343" s="114"/>
      <c r="L343" s="90" t="s">
        <v>531</v>
      </c>
    </row>
    <row r="344" spans="1:12" ht="12.75">
      <c r="A344" s="88">
        <v>4664</v>
      </c>
      <c r="B344" s="88">
        <v>4664</v>
      </c>
      <c r="C344" s="111">
        <v>30</v>
      </c>
      <c r="D344" s="97">
        <v>1157</v>
      </c>
      <c r="E344" s="90" t="s">
        <v>159</v>
      </c>
      <c r="F344" s="112" t="s">
        <v>58</v>
      </c>
      <c r="G344" s="113">
        <v>10</v>
      </c>
      <c r="H344" s="115" t="s">
        <v>39</v>
      </c>
      <c r="I344" s="113">
        <v>10</v>
      </c>
      <c r="J344" s="114"/>
      <c r="K344" s="114"/>
      <c r="L344" s="90" t="s">
        <v>159</v>
      </c>
    </row>
    <row r="345" spans="1:12" ht="12.75">
      <c r="A345" s="88">
        <v>4666</v>
      </c>
      <c r="B345" s="88">
        <v>4666</v>
      </c>
      <c r="C345" s="111">
        <v>30</v>
      </c>
      <c r="D345" s="97">
        <v>1157</v>
      </c>
      <c r="E345" s="90" t="s">
        <v>160</v>
      </c>
      <c r="F345" s="112" t="s">
        <v>34</v>
      </c>
      <c r="G345" s="113" t="s">
        <v>120</v>
      </c>
      <c r="H345" s="115"/>
      <c r="I345" s="113" t="s">
        <v>120</v>
      </c>
      <c r="J345" s="114"/>
      <c r="K345" s="114"/>
      <c r="L345" s="90" t="s">
        <v>272</v>
      </c>
    </row>
    <row r="346" spans="1:12" ht="12.75">
      <c r="A346" s="88">
        <v>4667</v>
      </c>
      <c r="B346" s="88">
        <v>4667</v>
      </c>
      <c r="C346" s="111">
        <v>30</v>
      </c>
      <c r="D346" s="97">
        <v>1157</v>
      </c>
      <c r="E346" s="90" t="s">
        <v>161</v>
      </c>
      <c r="F346" s="112" t="s">
        <v>34</v>
      </c>
      <c r="G346" s="113" t="s">
        <v>120</v>
      </c>
      <c r="H346" s="115"/>
      <c r="I346" s="113" t="s">
        <v>120</v>
      </c>
      <c r="J346" s="114"/>
      <c r="K346" s="114"/>
      <c r="L346" s="90" t="s">
        <v>272</v>
      </c>
    </row>
    <row r="347" spans="1:12" ht="12.75">
      <c r="A347" s="88">
        <v>4668</v>
      </c>
      <c r="B347" s="88">
        <v>4668</v>
      </c>
      <c r="C347" s="111">
        <v>30</v>
      </c>
      <c r="D347" s="97">
        <v>1157</v>
      </c>
      <c r="E347" s="90" t="s">
        <v>532</v>
      </c>
      <c r="F347" s="112" t="s">
        <v>38</v>
      </c>
      <c r="G347" s="113">
        <v>3</v>
      </c>
      <c r="H347" s="115" t="s">
        <v>39</v>
      </c>
      <c r="I347" s="113">
        <v>2</v>
      </c>
      <c r="J347" s="114"/>
      <c r="K347" s="114"/>
      <c r="L347" s="90" t="s">
        <v>279</v>
      </c>
    </row>
    <row r="348" spans="1:12" ht="12.75">
      <c r="A348" s="88">
        <v>4669</v>
      </c>
      <c r="B348" s="88">
        <v>4669</v>
      </c>
      <c r="C348" s="111">
        <v>30</v>
      </c>
      <c r="D348" s="97">
        <v>1157</v>
      </c>
      <c r="E348" s="90" t="s">
        <v>533</v>
      </c>
      <c r="F348" s="112" t="s">
        <v>38</v>
      </c>
      <c r="G348" s="113">
        <v>3</v>
      </c>
      <c r="H348" s="115" t="s">
        <v>39</v>
      </c>
      <c r="I348" s="113">
        <v>3</v>
      </c>
      <c r="J348" s="114"/>
      <c r="K348" s="114"/>
      <c r="L348" s="90" t="s">
        <v>279</v>
      </c>
    </row>
    <row r="349" spans="1:12" ht="12.75">
      <c r="A349" s="88">
        <v>4670</v>
      </c>
      <c r="B349" s="88">
        <v>4670</v>
      </c>
      <c r="C349" s="111">
        <v>30</v>
      </c>
      <c r="D349" s="97">
        <v>1157</v>
      </c>
      <c r="E349" s="90" t="s">
        <v>162</v>
      </c>
      <c r="F349" s="112" t="s">
        <v>58</v>
      </c>
      <c r="G349" s="113">
        <v>8</v>
      </c>
      <c r="H349" s="115" t="s">
        <v>39</v>
      </c>
      <c r="I349" s="113">
        <v>8</v>
      </c>
      <c r="J349" s="114"/>
      <c r="K349" s="114"/>
      <c r="L349" s="90" t="s">
        <v>301</v>
      </c>
    </row>
    <row r="350" spans="1:12" ht="12.75">
      <c r="A350" s="88">
        <v>4671</v>
      </c>
      <c r="B350" s="88">
        <v>4671</v>
      </c>
      <c r="C350" s="111">
        <v>30</v>
      </c>
      <c r="D350" s="97">
        <v>1157</v>
      </c>
      <c r="E350" s="90" t="s">
        <v>534</v>
      </c>
      <c r="F350" s="112" t="s">
        <v>38</v>
      </c>
      <c r="G350" s="113">
        <v>3</v>
      </c>
      <c r="H350" s="115" t="s">
        <v>39</v>
      </c>
      <c r="I350" s="113">
        <v>2</v>
      </c>
      <c r="J350" s="114"/>
      <c r="K350" s="114"/>
      <c r="L350" s="90" t="s">
        <v>279</v>
      </c>
    </row>
    <row r="351" spans="1:12" ht="12.75">
      <c r="A351" s="88">
        <v>4673</v>
      </c>
      <c r="B351" s="88">
        <v>4673</v>
      </c>
      <c r="C351" s="111">
        <v>30</v>
      </c>
      <c r="D351" s="97">
        <v>1157</v>
      </c>
      <c r="E351" s="90" t="s">
        <v>163</v>
      </c>
      <c r="F351" s="112" t="s">
        <v>58</v>
      </c>
      <c r="G351" s="113">
        <v>3</v>
      </c>
      <c r="H351" s="115" t="s">
        <v>39</v>
      </c>
      <c r="I351" s="113">
        <v>1</v>
      </c>
      <c r="J351" s="114"/>
      <c r="K351" s="114"/>
      <c r="L351" s="90" t="s">
        <v>163</v>
      </c>
    </row>
    <row r="352" spans="1:12" ht="12.75">
      <c r="A352" s="88">
        <v>4674</v>
      </c>
      <c r="B352" s="88">
        <v>4674</v>
      </c>
      <c r="C352" s="111">
        <v>30</v>
      </c>
      <c r="D352" s="97">
        <v>1157</v>
      </c>
      <c r="E352" s="90" t="s">
        <v>164</v>
      </c>
      <c r="F352" s="112" t="s">
        <v>58</v>
      </c>
      <c r="G352" s="113">
        <v>2</v>
      </c>
      <c r="H352" s="115" t="s">
        <v>39</v>
      </c>
      <c r="I352" s="113">
        <v>3</v>
      </c>
      <c r="J352" s="114"/>
      <c r="K352" s="114"/>
      <c r="L352" s="90" t="s">
        <v>300</v>
      </c>
    </row>
    <row r="353" spans="1:12" ht="12.75">
      <c r="A353" s="88">
        <v>4675</v>
      </c>
      <c r="B353" s="88">
        <v>4675</v>
      </c>
      <c r="C353" s="111">
        <v>30</v>
      </c>
      <c r="D353" s="97">
        <v>1157</v>
      </c>
      <c r="E353" s="90" t="s">
        <v>165</v>
      </c>
      <c r="F353" s="112" t="s">
        <v>38</v>
      </c>
      <c r="G353" s="113">
        <v>4</v>
      </c>
      <c r="H353" s="115" t="s">
        <v>39</v>
      </c>
      <c r="I353" s="113">
        <v>3</v>
      </c>
      <c r="J353" s="114"/>
      <c r="K353" s="114"/>
      <c r="L353" s="90" t="s">
        <v>279</v>
      </c>
    </row>
    <row r="354" spans="1:12" ht="12.75">
      <c r="A354" s="88">
        <v>4676</v>
      </c>
      <c r="B354" s="88">
        <v>4676</v>
      </c>
      <c r="C354" s="111">
        <v>30</v>
      </c>
      <c r="D354" s="97">
        <v>1157</v>
      </c>
      <c r="E354" s="90" t="s">
        <v>166</v>
      </c>
      <c r="F354" s="112" t="s">
        <v>38</v>
      </c>
      <c r="G354" s="113">
        <v>1</v>
      </c>
      <c r="H354" s="115" t="s">
        <v>39</v>
      </c>
      <c r="I354" s="113">
        <v>1</v>
      </c>
      <c r="J354" s="114"/>
      <c r="K354" s="114"/>
      <c r="L354" s="90" t="s">
        <v>279</v>
      </c>
    </row>
    <row r="355" spans="1:12" ht="12.75">
      <c r="A355" s="88">
        <v>4678</v>
      </c>
      <c r="B355" s="88">
        <v>4678</v>
      </c>
      <c r="C355" s="111">
        <v>30</v>
      </c>
      <c r="D355" s="97">
        <v>1157</v>
      </c>
      <c r="E355" s="90" t="s">
        <v>535</v>
      </c>
      <c r="F355" s="112" t="s">
        <v>38</v>
      </c>
      <c r="G355" s="113">
        <v>1</v>
      </c>
      <c r="H355" s="115" t="s">
        <v>39</v>
      </c>
      <c r="I355" s="113">
        <v>1</v>
      </c>
      <c r="J355" s="114"/>
      <c r="K355" s="114"/>
      <c r="L355" s="90" t="s">
        <v>279</v>
      </c>
    </row>
    <row r="356" spans="1:12" ht="12.75">
      <c r="A356" s="88">
        <v>4679</v>
      </c>
      <c r="B356" s="88">
        <v>4679</v>
      </c>
      <c r="C356" s="111">
        <v>30</v>
      </c>
      <c r="D356" s="97">
        <v>1157</v>
      </c>
      <c r="E356" s="90" t="s">
        <v>536</v>
      </c>
      <c r="F356" s="112" t="s">
        <v>38</v>
      </c>
      <c r="G356" s="113">
        <v>4</v>
      </c>
      <c r="H356" s="115" t="s">
        <v>39</v>
      </c>
      <c r="I356" s="113">
        <v>3</v>
      </c>
      <c r="J356" s="114"/>
      <c r="K356" s="114"/>
      <c r="L356" s="90" t="s">
        <v>279</v>
      </c>
    </row>
    <row r="357" spans="1:12" ht="12.75">
      <c r="A357" s="88">
        <v>4705</v>
      </c>
      <c r="B357" s="138" t="s">
        <v>381</v>
      </c>
      <c r="C357" s="111">
        <v>40</v>
      </c>
      <c r="D357" s="97">
        <v>1080</v>
      </c>
      <c r="E357" s="90" t="s">
        <v>537</v>
      </c>
      <c r="F357" s="112" t="s">
        <v>102</v>
      </c>
      <c r="G357" s="113">
        <v>2</v>
      </c>
      <c r="H357" s="115" t="s">
        <v>39</v>
      </c>
      <c r="I357" s="137">
        <v>1</v>
      </c>
      <c r="J357" s="114"/>
      <c r="K357" s="114"/>
      <c r="L357" s="90" t="s">
        <v>383</v>
      </c>
    </row>
    <row r="358" spans="1:12" ht="12.75">
      <c r="A358" s="88">
        <v>4716</v>
      </c>
      <c r="B358" s="88">
        <v>4716</v>
      </c>
      <c r="C358" s="111">
        <v>40</v>
      </c>
      <c r="D358" s="97">
        <v>1080</v>
      </c>
      <c r="E358" s="90" t="s">
        <v>538</v>
      </c>
      <c r="F358" s="112" t="s">
        <v>34</v>
      </c>
      <c r="G358" s="113">
        <v>17</v>
      </c>
      <c r="H358" s="115"/>
      <c r="I358" s="113">
        <v>17</v>
      </c>
      <c r="J358" s="114"/>
      <c r="K358" s="114"/>
      <c r="L358" s="90" t="s">
        <v>538</v>
      </c>
    </row>
    <row r="359" spans="1:12" ht="12.75">
      <c r="A359" s="88">
        <v>4717</v>
      </c>
      <c r="B359" s="88">
        <v>4717</v>
      </c>
      <c r="C359" s="111">
        <v>40</v>
      </c>
      <c r="D359" s="97">
        <v>1080</v>
      </c>
      <c r="E359" s="90" t="s">
        <v>539</v>
      </c>
      <c r="F359" s="112" t="s">
        <v>34</v>
      </c>
      <c r="G359" s="113">
        <v>19</v>
      </c>
      <c r="H359" s="115"/>
      <c r="I359" s="113">
        <v>19</v>
      </c>
      <c r="J359" s="114"/>
      <c r="K359" s="114"/>
      <c r="L359" s="90" t="s">
        <v>539</v>
      </c>
    </row>
    <row r="360" spans="1:12" ht="12.75">
      <c r="A360" s="88">
        <v>4738</v>
      </c>
      <c r="B360" s="138" t="s">
        <v>358</v>
      </c>
      <c r="C360" s="111">
        <v>40</v>
      </c>
      <c r="D360" s="97">
        <v>1080</v>
      </c>
      <c r="E360" s="90" t="s">
        <v>168</v>
      </c>
      <c r="F360" s="112" t="s">
        <v>69</v>
      </c>
      <c r="G360" s="113">
        <v>2</v>
      </c>
      <c r="H360" s="115" t="s">
        <v>39</v>
      </c>
      <c r="I360" s="137">
        <v>1</v>
      </c>
      <c r="J360" s="114"/>
      <c r="K360" s="114"/>
      <c r="L360" s="139" t="s">
        <v>360</v>
      </c>
    </row>
    <row r="361" spans="1:12" ht="12.75">
      <c r="A361" s="88">
        <v>6193</v>
      </c>
      <c r="B361" s="88">
        <v>6193</v>
      </c>
      <c r="C361" s="111">
        <v>40</v>
      </c>
      <c r="D361" s="97">
        <v>1080</v>
      </c>
      <c r="E361" s="90" t="s">
        <v>540</v>
      </c>
      <c r="F361" s="112" t="s">
        <v>34</v>
      </c>
      <c r="G361" s="113">
        <v>20</v>
      </c>
      <c r="H361" s="115"/>
      <c r="I361" s="139"/>
      <c r="J361" s="114"/>
      <c r="K361" s="114"/>
      <c r="L361" s="90" t="s">
        <v>540</v>
      </c>
    </row>
    <row r="362" spans="1:12" ht="12.75">
      <c r="A362" s="97">
        <v>7842</v>
      </c>
      <c r="B362" s="97">
        <v>7842</v>
      </c>
      <c r="C362" s="111">
        <v>40</v>
      </c>
      <c r="D362" s="98">
        <v>540</v>
      </c>
      <c r="E362" s="102" t="s">
        <v>169</v>
      </c>
      <c r="F362" s="99" t="s">
        <v>102</v>
      </c>
      <c r="G362" s="104"/>
      <c r="H362" s="104"/>
      <c r="I362" s="104" t="s">
        <v>32</v>
      </c>
      <c r="J362" s="104" t="s">
        <v>32</v>
      </c>
      <c r="K362" s="114"/>
      <c r="L362" s="102" t="s">
        <v>169</v>
      </c>
    </row>
    <row r="363" spans="1:12" ht="12.75">
      <c r="A363" s="97">
        <v>7843</v>
      </c>
      <c r="B363" s="97">
        <v>7843</v>
      </c>
      <c r="C363" s="111">
        <v>40</v>
      </c>
      <c r="D363" s="98">
        <v>540</v>
      </c>
      <c r="E363" s="102" t="s">
        <v>170</v>
      </c>
      <c r="F363" s="99" t="s">
        <v>102</v>
      </c>
      <c r="G363" s="104"/>
      <c r="H363" s="104"/>
      <c r="I363" s="104" t="s">
        <v>31</v>
      </c>
      <c r="J363" s="104" t="s">
        <v>31</v>
      </c>
      <c r="K363" s="114"/>
      <c r="L363" s="102" t="s">
        <v>170</v>
      </c>
    </row>
    <row r="364" spans="1:12" ht="12.75">
      <c r="A364" s="97">
        <v>7844</v>
      </c>
      <c r="B364" s="97">
        <v>7844</v>
      </c>
      <c r="C364" s="111">
        <v>40</v>
      </c>
      <c r="D364" s="98">
        <v>540</v>
      </c>
      <c r="E364" s="102" t="s">
        <v>171</v>
      </c>
      <c r="F364" s="99" t="s">
        <v>102</v>
      </c>
      <c r="G364" s="104"/>
      <c r="H364" s="104"/>
      <c r="I364" s="104" t="s">
        <v>30</v>
      </c>
      <c r="J364" s="104" t="s">
        <v>30</v>
      </c>
      <c r="K364" s="114"/>
      <c r="L364" s="102" t="s">
        <v>171</v>
      </c>
    </row>
    <row r="365" spans="1:12" ht="12.75">
      <c r="A365" s="97">
        <v>7845</v>
      </c>
      <c r="B365" s="97">
        <v>7845</v>
      </c>
      <c r="C365" s="111">
        <v>40</v>
      </c>
      <c r="D365" s="98">
        <v>540</v>
      </c>
      <c r="E365" s="102" t="s">
        <v>172</v>
      </c>
      <c r="F365" s="99" t="s">
        <v>102</v>
      </c>
      <c r="G365" s="104"/>
      <c r="H365" s="104"/>
      <c r="I365" s="104" t="s">
        <v>29</v>
      </c>
      <c r="J365" s="104" t="s">
        <v>29</v>
      </c>
      <c r="K365" s="114"/>
      <c r="L365" s="102" t="s">
        <v>172</v>
      </c>
    </row>
    <row r="366" spans="1:12" ht="12.75">
      <c r="A366" s="97">
        <v>7846</v>
      </c>
      <c r="B366" s="97">
        <v>7846</v>
      </c>
      <c r="C366" s="111">
        <v>40</v>
      </c>
      <c r="D366" s="98">
        <v>540</v>
      </c>
      <c r="E366" s="102" t="s">
        <v>173</v>
      </c>
      <c r="F366" s="99" t="s">
        <v>102</v>
      </c>
      <c r="G366" s="104"/>
      <c r="H366" s="104"/>
      <c r="I366" s="104" t="s">
        <v>28</v>
      </c>
      <c r="J366" s="104" t="s">
        <v>28</v>
      </c>
      <c r="K366" s="114"/>
      <c r="L366" s="102" t="s">
        <v>173</v>
      </c>
    </row>
    <row r="367" spans="1:12" ht="12.75">
      <c r="A367" s="97">
        <v>7847</v>
      </c>
      <c r="B367" s="97">
        <v>7847</v>
      </c>
      <c r="C367" s="111">
        <v>40</v>
      </c>
      <c r="D367" s="98">
        <v>540</v>
      </c>
      <c r="E367" s="102" t="s">
        <v>174</v>
      </c>
      <c r="F367" s="99" t="s">
        <v>102</v>
      </c>
      <c r="G367" s="104"/>
      <c r="H367" s="104"/>
      <c r="I367" s="104" t="s">
        <v>27</v>
      </c>
      <c r="J367" s="104" t="s">
        <v>27</v>
      </c>
      <c r="K367" s="114"/>
      <c r="L367" s="102" t="s">
        <v>174</v>
      </c>
    </row>
    <row r="368" spans="1:12" ht="12.75">
      <c r="A368" s="97">
        <v>7848</v>
      </c>
      <c r="B368" s="97">
        <v>7848</v>
      </c>
      <c r="C368" s="111">
        <v>40</v>
      </c>
      <c r="D368" s="98">
        <v>540</v>
      </c>
      <c r="E368" s="102" t="s">
        <v>175</v>
      </c>
      <c r="F368" s="99" t="s">
        <v>102</v>
      </c>
      <c r="G368" s="104"/>
      <c r="H368" s="104"/>
      <c r="I368" s="104" t="s">
        <v>32</v>
      </c>
      <c r="J368" s="104" t="s">
        <v>32</v>
      </c>
      <c r="K368" s="114"/>
      <c r="L368" s="102" t="s">
        <v>175</v>
      </c>
    </row>
    <row r="369" spans="1:12" ht="12.75">
      <c r="A369" s="97">
        <v>7849</v>
      </c>
      <c r="B369" s="97">
        <v>7849</v>
      </c>
      <c r="C369" s="111">
        <v>40</v>
      </c>
      <c r="D369" s="98">
        <v>540</v>
      </c>
      <c r="E369" s="102" t="s">
        <v>176</v>
      </c>
      <c r="F369" s="99" t="s">
        <v>102</v>
      </c>
      <c r="G369" s="104"/>
      <c r="H369" s="104"/>
      <c r="I369" s="104" t="s">
        <v>31</v>
      </c>
      <c r="J369" s="104" t="s">
        <v>31</v>
      </c>
      <c r="K369" s="114"/>
      <c r="L369" s="102" t="s">
        <v>176</v>
      </c>
    </row>
    <row r="370" spans="1:12" ht="12.75">
      <c r="A370" s="97">
        <v>7850</v>
      </c>
      <c r="B370" s="97">
        <v>7850</v>
      </c>
      <c r="C370" s="111">
        <v>40</v>
      </c>
      <c r="D370" s="98">
        <v>540</v>
      </c>
      <c r="E370" s="102" t="s">
        <v>177</v>
      </c>
      <c r="F370" s="99" t="s">
        <v>102</v>
      </c>
      <c r="G370" s="104"/>
      <c r="H370" s="104"/>
      <c r="I370" s="104" t="s">
        <v>30</v>
      </c>
      <c r="J370" s="104" t="s">
        <v>30</v>
      </c>
      <c r="K370" s="114"/>
      <c r="L370" s="102" t="s">
        <v>177</v>
      </c>
    </row>
    <row r="371" spans="1:12" ht="12.75">
      <c r="A371" s="97">
        <v>7851</v>
      </c>
      <c r="B371" s="97">
        <v>7851</v>
      </c>
      <c r="C371" s="111">
        <v>40</v>
      </c>
      <c r="D371" s="98">
        <v>540</v>
      </c>
      <c r="E371" s="102" t="s">
        <v>178</v>
      </c>
      <c r="F371" s="99" t="s">
        <v>102</v>
      </c>
      <c r="G371" s="104"/>
      <c r="H371" s="104"/>
      <c r="I371" s="104" t="s">
        <v>29</v>
      </c>
      <c r="J371" s="104" t="s">
        <v>29</v>
      </c>
      <c r="K371" s="114"/>
      <c r="L371" s="102" t="s">
        <v>178</v>
      </c>
    </row>
    <row r="372" spans="1:12" ht="12.75">
      <c r="A372" s="97">
        <v>7852</v>
      </c>
      <c r="B372" s="97">
        <v>7852</v>
      </c>
      <c r="C372" s="111">
        <v>40</v>
      </c>
      <c r="D372" s="98">
        <v>540</v>
      </c>
      <c r="E372" s="102" t="s">
        <v>179</v>
      </c>
      <c r="F372" s="99" t="s">
        <v>102</v>
      </c>
      <c r="G372" s="104"/>
      <c r="H372" s="104"/>
      <c r="I372" s="104" t="s">
        <v>28</v>
      </c>
      <c r="J372" s="104" t="s">
        <v>28</v>
      </c>
      <c r="K372" s="114"/>
      <c r="L372" s="102" t="s">
        <v>179</v>
      </c>
    </row>
    <row r="373" spans="1:12" ht="12.75">
      <c r="A373" s="97">
        <v>7853</v>
      </c>
      <c r="B373" s="97">
        <v>7853</v>
      </c>
      <c r="C373" s="111">
        <v>40</v>
      </c>
      <c r="D373" s="98">
        <v>540</v>
      </c>
      <c r="E373" s="102" t="s">
        <v>180</v>
      </c>
      <c r="F373" s="99" t="s">
        <v>102</v>
      </c>
      <c r="G373" s="104"/>
      <c r="H373" s="104"/>
      <c r="I373" s="104" t="s">
        <v>27</v>
      </c>
      <c r="J373" s="104" t="s">
        <v>27</v>
      </c>
      <c r="K373" s="114"/>
      <c r="L373" s="102" t="s">
        <v>180</v>
      </c>
    </row>
    <row r="374" spans="1:12" ht="12.75">
      <c r="A374" s="97">
        <v>7854</v>
      </c>
      <c r="B374" s="97">
        <v>7854</v>
      </c>
      <c r="C374" s="111">
        <v>40</v>
      </c>
      <c r="D374" s="98">
        <v>540</v>
      </c>
      <c r="E374" s="102" t="s">
        <v>181</v>
      </c>
      <c r="F374" s="99" t="s">
        <v>102</v>
      </c>
      <c r="G374" s="104"/>
      <c r="H374" s="104"/>
      <c r="I374" s="104" t="s">
        <v>32</v>
      </c>
      <c r="J374" s="104" t="s">
        <v>32</v>
      </c>
      <c r="K374" s="114"/>
      <c r="L374" s="102" t="s">
        <v>181</v>
      </c>
    </row>
    <row r="375" spans="1:12" ht="12.75">
      <c r="A375" s="97">
        <v>7855</v>
      </c>
      <c r="B375" s="97">
        <v>7855</v>
      </c>
      <c r="C375" s="111">
        <v>40</v>
      </c>
      <c r="D375" s="98">
        <v>540</v>
      </c>
      <c r="E375" s="102" t="s">
        <v>182</v>
      </c>
      <c r="F375" s="99" t="s">
        <v>102</v>
      </c>
      <c r="G375" s="104"/>
      <c r="H375" s="104"/>
      <c r="I375" s="104" t="s">
        <v>31</v>
      </c>
      <c r="J375" s="104" t="s">
        <v>31</v>
      </c>
      <c r="K375" s="114"/>
      <c r="L375" s="102" t="s">
        <v>182</v>
      </c>
    </row>
    <row r="376" spans="1:12" ht="12.75">
      <c r="A376" s="97">
        <v>7856</v>
      </c>
      <c r="B376" s="97">
        <v>7856</v>
      </c>
      <c r="C376" s="111">
        <v>40</v>
      </c>
      <c r="D376" s="98">
        <v>540</v>
      </c>
      <c r="E376" s="102" t="s">
        <v>183</v>
      </c>
      <c r="F376" s="99" t="s">
        <v>102</v>
      </c>
      <c r="G376" s="104"/>
      <c r="H376" s="104"/>
      <c r="I376" s="104" t="s">
        <v>30</v>
      </c>
      <c r="J376" s="104" t="s">
        <v>30</v>
      </c>
      <c r="K376" s="114"/>
      <c r="L376" s="102" t="s">
        <v>183</v>
      </c>
    </row>
    <row r="377" spans="1:12" ht="12.75">
      <c r="A377" s="97">
        <v>7857</v>
      </c>
      <c r="B377" s="97">
        <v>7857</v>
      </c>
      <c r="C377" s="111">
        <v>40</v>
      </c>
      <c r="D377" s="98">
        <v>540</v>
      </c>
      <c r="E377" s="102" t="s">
        <v>184</v>
      </c>
      <c r="F377" s="99" t="s">
        <v>102</v>
      </c>
      <c r="G377" s="104"/>
      <c r="H377" s="104"/>
      <c r="I377" s="104" t="s">
        <v>29</v>
      </c>
      <c r="J377" s="104" t="s">
        <v>29</v>
      </c>
      <c r="K377" s="114"/>
      <c r="L377" s="102" t="s">
        <v>184</v>
      </c>
    </row>
    <row r="378" spans="1:12" ht="12.75">
      <c r="A378" s="97">
        <v>7858</v>
      </c>
      <c r="B378" s="97">
        <v>7858</v>
      </c>
      <c r="C378" s="111">
        <v>40</v>
      </c>
      <c r="D378" s="98">
        <v>540</v>
      </c>
      <c r="E378" s="102" t="s">
        <v>185</v>
      </c>
      <c r="F378" s="99" t="s">
        <v>102</v>
      </c>
      <c r="G378" s="104"/>
      <c r="H378" s="104"/>
      <c r="I378" s="104" t="s">
        <v>28</v>
      </c>
      <c r="J378" s="104" t="s">
        <v>28</v>
      </c>
      <c r="K378" s="114"/>
      <c r="L378" s="102" t="s">
        <v>185</v>
      </c>
    </row>
    <row r="379" spans="1:12" ht="12.75">
      <c r="A379" s="97">
        <v>7859</v>
      </c>
      <c r="B379" s="97">
        <v>7859</v>
      </c>
      <c r="C379" s="111">
        <v>40</v>
      </c>
      <c r="D379" s="98">
        <v>540</v>
      </c>
      <c r="E379" s="102" t="s">
        <v>186</v>
      </c>
      <c r="F379" s="99" t="s">
        <v>102</v>
      </c>
      <c r="G379" s="104"/>
      <c r="H379" s="104"/>
      <c r="I379" s="104" t="s">
        <v>27</v>
      </c>
      <c r="J379" s="104" t="s">
        <v>27</v>
      </c>
      <c r="K379" s="114"/>
      <c r="L379" s="102" t="s">
        <v>186</v>
      </c>
    </row>
    <row r="380" spans="1:12" ht="12.75">
      <c r="A380" s="97">
        <v>7860</v>
      </c>
      <c r="B380" s="97">
        <v>7860</v>
      </c>
      <c r="C380" s="111">
        <v>40</v>
      </c>
      <c r="D380" s="98">
        <v>540</v>
      </c>
      <c r="E380" s="102" t="s">
        <v>541</v>
      </c>
      <c r="F380" s="99" t="s">
        <v>102</v>
      </c>
      <c r="G380" s="104"/>
      <c r="H380" s="104"/>
      <c r="I380" s="104" t="s">
        <v>32</v>
      </c>
      <c r="J380" s="104" t="s">
        <v>32</v>
      </c>
      <c r="K380" s="114"/>
      <c r="L380" s="102" t="s">
        <v>541</v>
      </c>
    </row>
    <row r="381" spans="1:12" ht="12.75">
      <c r="A381" s="97">
        <v>7861</v>
      </c>
      <c r="B381" s="97">
        <v>7861</v>
      </c>
      <c r="C381" s="111">
        <v>40</v>
      </c>
      <c r="D381" s="98">
        <v>540</v>
      </c>
      <c r="E381" s="102" t="s">
        <v>542</v>
      </c>
      <c r="F381" s="99" t="s">
        <v>102</v>
      </c>
      <c r="G381" s="104"/>
      <c r="H381" s="104"/>
      <c r="I381" s="104" t="s">
        <v>31</v>
      </c>
      <c r="J381" s="104" t="s">
        <v>31</v>
      </c>
      <c r="K381" s="114"/>
      <c r="L381" s="102" t="s">
        <v>542</v>
      </c>
    </row>
    <row r="382" spans="1:12" ht="12.75">
      <c r="A382" s="97">
        <v>7862</v>
      </c>
      <c r="B382" s="97">
        <v>7862</v>
      </c>
      <c r="C382" s="111">
        <v>40</v>
      </c>
      <c r="D382" s="98">
        <v>540</v>
      </c>
      <c r="E382" s="102" t="s">
        <v>543</v>
      </c>
      <c r="F382" s="99" t="s">
        <v>102</v>
      </c>
      <c r="G382" s="104"/>
      <c r="H382" s="104"/>
      <c r="I382" s="104" t="s">
        <v>30</v>
      </c>
      <c r="J382" s="104" t="s">
        <v>30</v>
      </c>
      <c r="K382" s="114"/>
      <c r="L382" s="102" t="s">
        <v>543</v>
      </c>
    </row>
    <row r="383" spans="1:12" ht="12.75">
      <c r="A383" s="97">
        <v>7863</v>
      </c>
      <c r="B383" s="97">
        <v>7863</v>
      </c>
      <c r="C383" s="111">
        <v>40</v>
      </c>
      <c r="D383" s="98">
        <v>540</v>
      </c>
      <c r="E383" s="102" t="s">
        <v>544</v>
      </c>
      <c r="F383" s="99" t="s">
        <v>102</v>
      </c>
      <c r="G383" s="104"/>
      <c r="H383" s="104"/>
      <c r="I383" s="104" t="s">
        <v>29</v>
      </c>
      <c r="J383" s="104" t="s">
        <v>29</v>
      </c>
      <c r="K383" s="114"/>
      <c r="L383" s="102" t="s">
        <v>544</v>
      </c>
    </row>
    <row r="384" spans="1:12" ht="12.75">
      <c r="A384" s="97">
        <v>7864</v>
      </c>
      <c r="B384" s="97">
        <v>7864</v>
      </c>
      <c r="C384" s="111">
        <v>40</v>
      </c>
      <c r="D384" s="98">
        <v>540</v>
      </c>
      <c r="E384" s="102" t="s">
        <v>545</v>
      </c>
      <c r="F384" s="99" t="s">
        <v>102</v>
      </c>
      <c r="G384" s="104"/>
      <c r="H384" s="104"/>
      <c r="I384" s="104" t="s">
        <v>28</v>
      </c>
      <c r="J384" s="104" t="s">
        <v>28</v>
      </c>
      <c r="K384" s="114"/>
      <c r="L384" s="102" t="s">
        <v>545</v>
      </c>
    </row>
    <row r="385" spans="1:12" ht="12.75">
      <c r="A385" s="97">
        <v>7865</v>
      </c>
      <c r="B385" s="97">
        <v>7865</v>
      </c>
      <c r="C385" s="111">
        <v>40</v>
      </c>
      <c r="D385" s="98">
        <v>540</v>
      </c>
      <c r="E385" s="102" t="s">
        <v>546</v>
      </c>
      <c r="F385" s="99" t="s">
        <v>102</v>
      </c>
      <c r="G385" s="104"/>
      <c r="H385" s="104"/>
      <c r="I385" s="104" t="s">
        <v>27</v>
      </c>
      <c r="J385" s="104" t="s">
        <v>27</v>
      </c>
      <c r="K385" s="114"/>
      <c r="L385" s="102" t="s">
        <v>546</v>
      </c>
    </row>
    <row r="386" spans="1:12" ht="12.75">
      <c r="A386" s="97">
        <v>9366</v>
      </c>
      <c r="B386" s="97">
        <v>9366</v>
      </c>
      <c r="C386" s="111">
        <v>40</v>
      </c>
      <c r="D386" s="98">
        <v>661</v>
      </c>
      <c r="E386" s="98" t="s">
        <v>547</v>
      </c>
      <c r="F386" s="151" t="s">
        <v>548</v>
      </c>
      <c r="G386" s="104"/>
      <c r="H386" s="104"/>
      <c r="I386" s="104" t="s">
        <v>32</v>
      </c>
      <c r="J386" s="104" t="s">
        <v>32</v>
      </c>
      <c r="K386" s="114"/>
      <c r="L386" s="98" t="s">
        <v>547</v>
      </c>
    </row>
    <row r="387" spans="1:12" ht="12.75">
      <c r="A387" s="97">
        <v>9367</v>
      </c>
      <c r="B387" s="97">
        <v>9367</v>
      </c>
      <c r="C387" s="111">
        <v>40</v>
      </c>
      <c r="D387" s="98">
        <v>661</v>
      </c>
      <c r="E387" s="98" t="s">
        <v>549</v>
      </c>
      <c r="F387" s="151" t="s">
        <v>548</v>
      </c>
      <c r="G387" s="104"/>
      <c r="H387" s="104"/>
      <c r="I387" s="104" t="s">
        <v>31</v>
      </c>
      <c r="J387" s="104" t="s">
        <v>31</v>
      </c>
      <c r="K387" s="114"/>
      <c r="L387" s="98" t="s">
        <v>549</v>
      </c>
    </row>
    <row r="388" spans="1:12" ht="12.75">
      <c r="A388" s="97">
        <v>9368</v>
      </c>
      <c r="B388" s="97">
        <v>9368</v>
      </c>
      <c r="C388" s="111">
        <v>40</v>
      </c>
      <c r="D388" s="98">
        <v>661</v>
      </c>
      <c r="E388" s="98" t="s">
        <v>550</v>
      </c>
      <c r="F388" s="151" t="s">
        <v>548</v>
      </c>
      <c r="G388" s="104"/>
      <c r="H388" s="104"/>
      <c r="I388" s="104" t="s">
        <v>30</v>
      </c>
      <c r="J388" s="104" t="s">
        <v>30</v>
      </c>
      <c r="K388" s="114"/>
      <c r="L388" s="98" t="s">
        <v>550</v>
      </c>
    </row>
    <row r="389" spans="1:12" ht="12.75">
      <c r="A389" s="97">
        <v>9369</v>
      </c>
      <c r="B389" s="97">
        <v>9369</v>
      </c>
      <c r="C389" s="111">
        <v>40</v>
      </c>
      <c r="D389" s="98">
        <v>661</v>
      </c>
      <c r="E389" s="98" t="s">
        <v>551</v>
      </c>
      <c r="F389" s="151" t="s">
        <v>548</v>
      </c>
      <c r="G389" s="104"/>
      <c r="H389" s="104"/>
      <c r="I389" s="104" t="s">
        <v>29</v>
      </c>
      <c r="J389" s="104" t="s">
        <v>29</v>
      </c>
      <c r="K389" s="114"/>
      <c r="L389" s="98" t="s">
        <v>551</v>
      </c>
    </row>
    <row r="390" spans="1:12" ht="12.75">
      <c r="A390" s="97">
        <v>9370</v>
      </c>
      <c r="B390" s="97">
        <v>9370</v>
      </c>
      <c r="C390" s="111">
        <v>40</v>
      </c>
      <c r="D390" s="98">
        <v>662</v>
      </c>
      <c r="E390" s="98" t="s">
        <v>552</v>
      </c>
      <c r="F390" s="151" t="s">
        <v>548</v>
      </c>
      <c r="G390" s="104"/>
      <c r="H390" s="104"/>
      <c r="I390" s="104" t="s">
        <v>32</v>
      </c>
      <c r="J390" s="104" t="s">
        <v>32</v>
      </c>
      <c r="K390" s="114"/>
      <c r="L390" s="98" t="s">
        <v>552</v>
      </c>
    </row>
    <row r="391" spans="1:12" ht="12.75">
      <c r="A391" s="97">
        <v>9371</v>
      </c>
      <c r="B391" s="97">
        <v>9371</v>
      </c>
      <c r="C391" s="111">
        <v>40</v>
      </c>
      <c r="D391" s="98">
        <v>662</v>
      </c>
      <c r="E391" s="98" t="s">
        <v>553</v>
      </c>
      <c r="F391" s="151" t="s">
        <v>548</v>
      </c>
      <c r="G391" s="104"/>
      <c r="H391" s="104"/>
      <c r="I391" s="104" t="s">
        <v>31</v>
      </c>
      <c r="J391" s="104" t="s">
        <v>31</v>
      </c>
      <c r="K391" s="114"/>
      <c r="L391" s="98" t="s">
        <v>553</v>
      </c>
    </row>
    <row r="392" spans="1:12" ht="12.75">
      <c r="A392" s="97">
        <v>9372</v>
      </c>
      <c r="B392" s="97">
        <v>9372</v>
      </c>
      <c r="C392" s="111">
        <v>40</v>
      </c>
      <c r="D392" s="98">
        <v>662</v>
      </c>
      <c r="E392" s="98" t="s">
        <v>554</v>
      </c>
      <c r="F392" s="151" t="s">
        <v>548</v>
      </c>
      <c r="G392" s="104"/>
      <c r="H392" s="104"/>
      <c r="I392" s="104" t="s">
        <v>30</v>
      </c>
      <c r="J392" s="104" t="s">
        <v>30</v>
      </c>
      <c r="K392" s="114"/>
      <c r="L392" s="98" t="s">
        <v>554</v>
      </c>
    </row>
    <row r="393" spans="1:12" ht="12.75">
      <c r="A393" s="97">
        <v>9373</v>
      </c>
      <c r="B393" s="97">
        <v>9373</v>
      </c>
      <c r="C393" s="111">
        <v>40</v>
      </c>
      <c r="D393" s="98">
        <v>662</v>
      </c>
      <c r="E393" s="98" t="s">
        <v>555</v>
      </c>
      <c r="F393" s="151" t="s">
        <v>548</v>
      </c>
      <c r="G393" s="104"/>
      <c r="H393" s="104"/>
      <c r="I393" s="104" t="s">
        <v>29</v>
      </c>
      <c r="J393" s="104" t="s">
        <v>29</v>
      </c>
      <c r="K393" s="114"/>
      <c r="L393" s="98" t="s">
        <v>555</v>
      </c>
    </row>
    <row r="394" spans="1:12" ht="12.75">
      <c r="A394" s="97">
        <v>9374</v>
      </c>
      <c r="B394" s="97">
        <v>9374</v>
      </c>
      <c r="C394" s="111">
        <v>40</v>
      </c>
      <c r="D394" s="98">
        <v>662</v>
      </c>
      <c r="E394" s="98" t="s">
        <v>556</v>
      </c>
      <c r="F394" s="151" t="s">
        <v>548</v>
      </c>
      <c r="G394" s="104"/>
      <c r="H394" s="104"/>
      <c r="I394" s="104" t="s">
        <v>28</v>
      </c>
      <c r="J394" s="104" t="s">
        <v>28</v>
      </c>
      <c r="K394" s="114"/>
      <c r="L394" s="98" t="s">
        <v>556</v>
      </c>
    </row>
    <row r="395" spans="1:12" ht="12.75">
      <c r="A395" s="97">
        <v>9374</v>
      </c>
      <c r="B395" s="97">
        <v>9375</v>
      </c>
      <c r="C395" s="111">
        <v>40</v>
      </c>
      <c r="D395" s="98">
        <v>662</v>
      </c>
      <c r="E395" s="98" t="s">
        <v>557</v>
      </c>
      <c r="F395" s="151" t="s">
        <v>548</v>
      </c>
      <c r="G395" s="104"/>
      <c r="H395" s="104"/>
      <c r="I395" s="104" t="s">
        <v>27</v>
      </c>
      <c r="J395" s="104" t="s">
        <v>27</v>
      </c>
      <c r="K395" s="114"/>
      <c r="L395" s="98" t="s">
        <v>557</v>
      </c>
    </row>
    <row r="396" spans="1:12" ht="12.75">
      <c r="A396" s="97">
        <v>9399</v>
      </c>
      <c r="B396" s="97">
        <v>9399</v>
      </c>
      <c r="C396" s="111">
        <v>40</v>
      </c>
      <c r="D396" s="98">
        <v>661</v>
      </c>
      <c r="E396" s="98" t="s">
        <v>558</v>
      </c>
      <c r="F396" s="151" t="s">
        <v>548</v>
      </c>
      <c r="G396" s="104"/>
      <c r="H396" s="104"/>
      <c r="I396" s="104" t="s">
        <v>32</v>
      </c>
      <c r="J396" s="104" t="s">
        <v>32</v>
      </c>
      <c r="K396" s="114"/>
      <c r="L396" s="98" t="s">
        <v>558</v>
      </c>
    </row>
    <row r="397" spans="1:12" ht="12.75">
      <c r="A397" s="97">
        <v>9400</v>
      </c>
      <c r="B397" s="97">
        <v>9400</v>
      </c>
      <c r="C397" s="111">
        <v>40</v>
      </c>
      <c r="D397" s="98">
        <v>661</v>
      </c>
      <c r="E397" s="98" t="s">
        <v>559</v>
      </c>
      <c r="F397" s="151" t="s">
        <v>548</v>
      </c>
      <c r="G397" s="104"/>
      <c r="H397" s="104"/>
      <c r="I397" s="104" t="s">
        <v>31</v>
      </c>
      <c r="J397" s="104" t="s">
        <v>31</v>
      </c>
      <c r="K397" s="114"/>
      <c r="L397" s="98" t="s">
        <v>559</v>
      </c>
    </row>
    <row r="398" spans="1:12" ht="12.75">
      <c r="A398" s="97">
        <v>9401</v>
      </c>
      <c r="B398" s="97">
        <v>9401</v>
      </c>
      <c r="C398" s="111">
        <v>40</v>
      </c>
      <c r="D398" s="98">
        <v>661</v>
      </c>
      <c r="E398" s="98" t="s">
        <v>560</v>
      </c>
      <c r="F398" s="151" t="s">
        <v>548</v>
      </c>
      <c r="G398" s="104"/>
      <c r="H398" s="104"/>
      <c r="I398" s="104" t="s">
        <v>30</v>
      </c>
      <c r="J398" s="104" t="s">
        <v>30</v>
      </c>
      <c r="K398" s="114"/>
      <c r="L398" s="98" t="s">
        <v>560</v>
      </c>
    </row>
    <row r="399" spans="1:12" ht="12.75">
      <c r="A399" s="97">
        <v>9402</v>
      </c>
      <c r="B399" s="97">
        <v>9402</v>
      </c>
      <c r="C399" s="111">
        <v>40</v>
      </c>
      <c r="D399" s="98">
        <v>661</v>
      </c>
      <c r="E399" s="98" t="s">
        <v>561</v>
      </c>
      <c r="F399" s="151" t="s">
        <v>548</v>
      </c>
      <c r="G399" s="104"/>
      <c r="H399" s="104"/>
      <c r="I399" s="104" t="s">
        <v>29</v>
      </c>
      <c r="J399" s="104" t="s">
        <v>29</v>
      </c>
      <c r="K399" s="114"/>
      <c r="L399" s="98" t="s">
        <v>562</v>
      </c>
    </row>
    <row r="400" spans="1:12" ht="12.75">
      <c r="A400" s="97">
        <v>9403</v>
      </c>
      <c r="B400" s="97">
        <v>9403</v>
      </c>
      <c r="C400" s="111">
        <v>40</v>
      </c>
      <c r="D400" s="98">
        <v>661</v>
      </c>
      <c r="E400" s="98" t="s">
        <v>563</v>
      </c>
      <c r="F400" s="151" t="s">
        <v>548</v>
      </c>
      <c r="G400" s="104"/>
      <c r="H400" s="104"/>
      <c r="I400" s="104" t="s">
        <v>32</v>
      </c>
      <c r="J400" s="104" t="s">
        <v>32</v>
      </c>
      <c r="K400" s="114"/>
      <c r="L400" s="98" t="s">
        <v>563</v>
      </c>
    </row>
    <row r="401" spans="1:12" ht="12.75">
      <c r="A401" s="97">
        <v>9404</v>
      </c>
      <c r="B401" s="97">
        <v>9404</v>
      </c>
      <c r="C401" s="111">
        <v>40</v>
      </c>
      <c r="D401" s="98">
        <v>661</v>
      </c>
      <c r="E401" s="98" t="s">
        <v>564</v>
      </c>
      <c r="F401" s="151" t="s">
        <v>548</v>
      </c>
      <c r="G401" s="104"/>
      <c r="H401" s="104"/>
      <c r="I401" s="104" t="s">
        <v>31</v>
      </c>
      <c r="J401" s="104" t="s">
        <v>31</v>
      </c>
      <c r="K401" s="114"/>
      <c r="L401" s="98" t="s">
        <v>564</v>
      </c>
    </row>
    <row r="402" spans="1:12" ht="12.75">
      <c r="A402" s="97">
        <v>9405</v>
      </c>
      <c r="B402" s="97">
        <v>9405</v>
      </c>
      <c r="C402" s="111">
        <v>40</v>
      </c>
      <c r="D402" s="98">
        <v>661</v>
      </c>
      <c r="E402" s="98" t="s">
        <v>565</v>
      </c>
      <c r="F402" s="151" t="s">
        <v>548</v>
      </c>
      <c r="G402" s="104"/>
      <c r="H402" s="104"/>
      <c r="I402" s="104" t="s">
        <v>30</v>
      </c>
      <c r="J402" s="104" t="s">
        <v>30</v>
      </c>
      <c r="K402" s="114"/>
      <c r="L402" s="98" t="s">
        <v>565</v>
      </c>
    </row>
    <row r="403" spans="1:12" ht="12.75">
      <c r="A403" s="97">
        <v>9406</v>
      </c>
      <c r="B403" s="97">
        <v>9406</v>
      </c>
      <c r="C403" s="111">
        <v>40</v>
      </c>
      <c r="D403" s="98">
        <v>661</v>
      </c>
      <c r="E403" s="98" t="s">
        <v>566</v>
      </c>
      <c r="F403" s="151" t="s">
        <v>548</v>
      </c>
      <c r="G403" s="104"/>
      <c r="H403" s="104"/>
      <c r="I403" s="104" t="s">
        <v>29</v>
      </c>
      <c r="J403" s="104" t="s">
        <v>29</v>
      </c>
      <c r="K403" s="114"/>
      <c r="L403" s="98" t="s">
        <v>566</v>
      </c>
    </row>
    <row r="404" spans="1:12" ht="12.75">
      <c r="A404" s="97">
        <v>9407</v>
      </c>
      <c r="B404" s="97">
        <v>9407</v>
      </c>
      <c r="C404" s="111">
        <v>40</v>
      </c>
      <c r="D404" s="98">
        <v>661</v>
      </c>
      <c r="E404" s="98" t="s">
        <v>567</v>
      </c>
      <c r="F404" s="151" t="s">
        <v>548</v>
      </c>
      <c r="G404" s="104"/>
      <c r="H404" s="104"/>
      <c r="I404" s="104" t="s">
        <v>32</v>
      </c>
      <c r="J404" s="104" t="s">
        <v>32</v>
      </c>
      <c r="K404" s="114"/>
      <c r="L404" s="98" t="s">
        <v>567</v>
      </c>
    </row>
    <row r="405" spans="1:12" ht="12.75">
      <c r="A405" s="97">
        <v>9408</v>
      </c>
      <c r="B405" s="97">
        <v>9408</v>
      </c>
      <c r="C405" s="152">
        <v>40</v>
      </c>
      <c r="D405" s="98">
        <v>661</v>
      </c>
      <c r="E405" s="98" t="s">
        <v>568</v>
      </c>
      <c r="F405" s="151" t="s">
        <v>548</v>
      </c>
      <c r="G405" s="104"/>
      <c r="H405" s="104"/>
      <c r="I405" s="104" t="s">
        <v>31</v>
      </c>
      <c r="J405" s="104" t="s">
        <v>31</v>
      </c>
      <c r="K405" s="114"/>
      <c r="L405" s="153" t="s">
        <v>568</v>
      </c>
    </row>
    <row r="406" spans="1:12" ht="12.75">
      <c r="A406" s="97">
        <v>9409</v>
      </c>
      <c r="B406" s="97">
        <v>9409</v>
      </c>
      <c r="C406" s="152">
        <v>40</v>
      </c>
      <c r="D406" s="98">
        <v>661</v>
      </c>
      <c r="E406" s="98" t="s">
        <v>569</v>
      </c>
      <c r="F406" s="151" t="s">
        <v>548</v>
      </c>
      <c r="G406" s="104"/>
      <c r="H406" s="104"/>
      <c r="I406" s="104" t="s">
        <v>30</v>
      </c>
      <c r="J406" s="104" t="s">
        <v>30</v>
      </c>
      <c r="K406" s="114"/>
      <c r="L406" s="153" t="s">
        <v>569</v>
      </c>
    </row>
    <row r="407" spans="1:12" ht="12.75">
      <c r="A407" s="97">
        <v>9410</v>
      </c>
      <c r="B407" s="97">
        <v>9410</v>
      </c>
      <c r="C407" s="152">
        <v>40</v>
      </c>
      <c r="D407" s="98">
        <v>661</v>
      </c>
      <c r="E407" s="98" t="s">
        <v>570</v>
      </c>
      <c r="F407" s="151" t="s">
        <v>548</v>
      </c>
      <c r="G407" s="104"/>
      <c r="H407" s="104"/>
      <c r="I407" s="104" t="s">
        <v>29</v>
      </c>
      <c r="J407" s="104" t="s">
        <v>29</v>
      </c>
      <c r="K407" s="114"/>
      <c r="L407" s="153" t="s">
        <v>571</v>
      </c>
    </row>
    <row r="408" spans="1:12" ht="12.75">
      <c r="A408" s="89">
        <v>9411</v>
      </c>
      <c r="B408" s="89">
        <v>9411</v>
      </c>
      <c r="C408" s="152">
        <v>40</v>
      </c>
      <c r="D408" s="97">
        <v>849</v>
      </c>
      <c r="E408" s="90" t="s">
        <v>572</v>
      </c>
      <c r="F408" s="151" t="s">
        <v>548</v>
      </c>
      <c r="G408" s="113"/>
      <c r="H408" s="113"/>
      <c r="I408" s="113" t="s">
        <v>32</v>
      </c>
      <c r="J408" s="113" t="s">
        <v>32</v>
      </c>
      <c r="K408" s="114"/>
      <c r="L408" s="154" t="s">
        <v>573</v>
      </c>
    </row>
    <row r="409" spans="1:12" ht="12.75">
      <c r="A409" s="89">
        <v>9412</v>
      </c>
      <c r="B409" s="89">
        <v>9412</v>
      </c>
      <c r="C409" s="152">
        <v>40</v>
      </c>
      <c r="D409" s="97">
        <v>849</v>
      </c>
      <c r="E409" s="90" t="s">
        <v>572</v>
      </c>
      <c r="F409" s="151" t="s">
        <v>548</v>
      </c>
      <c r="G409" s="113"/>
      <c r="H409" s="113"/>
      <c r="I409" s="113" t="s">
        <v>31</v>
      </c>
      <c r="J409" s="113" t="s">
        <v>31</v>
      </c>
      <c r="K409" s="114"/>
      <c r="L409" s="154" t="s">
        <v>574</v>
      </c>
    </row>
    <row r="410" spans="1:12" ht="12.75">
      <c r="A410" s="89">
        <v>9413</v>
      </c>
      <c r="B410" s="89">
        <v>9413</v>
      </c>
      <c r="C410" s="152">
        <v>40</v>
      </c>
      <c r="D410" s="97">
        <v>849</v>
      </c>
      <c r="E410" s="90" t="s">
        <v>572</v>
      </c>
      <c r="F410" s="151" t="s">
        <v>548</v>
      </c>
      <c r="G410" s="113"/>
      <c r="H410" s="113"/>
      <c r="I410" s="113" t="s">
        <v>30</v>
      </c>
      <c r="J410" s="113" t="s">
        <v>30</v>
      </c>
      <c r="K410" s="114"/>
      <c r="L410" s="154" t="s">
        <v>575</v>
      </c>
    </row>
    <row r="411" spans="1:12" ht="12.75">
      <c r="A411" s="89">
        <v>9414</v>
      </c>
      <c r="B411" s="89">
        <v>9414</v>
      </c>
      <c r="C411" s="152">
        <v>40</v>
      </c>
      <c r="D411" s="97">
        <v>849</v>
      </c>
      <c r="E411" s="90" t="s">
        <v>572</v>
      </c>
      <c r="F411" s="151" t="s">
        <v>548</v>
      </c>
      <c r="G411" s="113"/>
      <c r="H411" s="113"/>
      <c r="I411" s="113" t="s">
        <v>29</v>
      </c>
      <c r="J411" s="113" t="s">
        <v>29</v>
      </c>
      <c r="K411" s="114"/>
      <c r="L411" s="154" t="s">
        <v>576</v>
      </c>
    </row>
    <row r="412" spans="1:12" ht="12.75">
      <c r="A412" s="88">
        <v>9415</v>
      </c>
      <c r="B412" s="88">
        <v>9415</v>
      </c>
      <c r="C412" s="152">
        <v>40</v>
      </c>
      <c r="D412" s="97">
        <v>849</v>
      </c>
      <c r="E412" s="90" t="s">
        <v>577</v>
      </c>
      <c r="F412" s="151" t="s">
        <v>548</v>
      </c>
      <c r="G412" s="113"/>
      <c r="H412" s="113"/>
      <c r="I412" s="113" t="s">
        <v>32</v>
      </c>
      <c r="J412" s="113" t="s">
        <v>32</v>
      </c>
      <c r="K412" s="114"/>
      <c r="L412" s="154" t="s">
        <v>578</v>
      </c>
    </row>
    <row r="413" spans="1:12" ht="12.75">
      <c r="A413" s="88">
        <v>9416</v>
      </c>
      <c r="B413" s="88">
        <v>9416</v>
      </c>
      <c r="C413" s="152">
        <v>40</v>
      </c>
      <c r="D413" s="97">
        <v>849</v>
      </c>
      <c r="E413" s="90" t="s">
        <v>577</v>
      </c>
      <c r="F413" s="151" t="s">
        <v>548</v>
      </c>
      <c r="G413" s="113"/>
      <c r="H413" s="113"/>
      <c r="I413" s="113" t="s">
        <v>31</v>
      </c>
      <c r="J413" s="113" t="s">
        <v>31</v>
      </c>
      <c r="K413" s="114"/>
      <c r="L413" s="154" t="s">
        <v>579</v>
      </c>
    </row>
    <row r="414" spans="1:12" ht="12.75">
      <c r="A414" s="88">
        <v>9417</v>
      </c>
      <c r="B414" s="88">
        <v>9417</v>
      </c>
      <c r="C414" s="152">
        <v>40</v>
      </c>
      <c r="D414" s="97">
        <v>849</v>
      </c>
      <c r="E414" s="90" t="s">
        <v>577</v>
      </c>
      <c r="F414" s="151" t="s">
        <v>548</v>
      </c>
      <c r="G414" s="113"/>
      <c r="H414" s="113"/>
      <c r="I414" s="113" t="s">
        <v>30</v>
      </c>
      <c r="J414" s="113" t="s">
        <v>30</v>
      </c>
      <c r="K414" s="114"/>
      <c r="L414" s="154" t="s">
        <v>580</v>
      </c>
    </row>
    <row r="415" spans="1:12" ht="12.75">
      <c r="A415" s="88">
        <v>9418</v>
      </c>
      <c r="B415" s="88">
        <v>9418</v>
      </c>
      <c r="C415" s="152">
        <v>40</v>
      </c>
      <c r="D415" s="97">
        <v>849</v>
      </c>
      <c r="E415" s="90" t="s">
        <v>577</v>
      </c>
      <c r="F415" s="151" t="s">
        <v>548</v>
      </c>
      <c r="G415" s="113"/>
      <c r="H415" s="113"/>
      <c r="I415" s="113" t="s">
        <v>29</v>
      </c>
      <c r="J415" s="113" t="s">
        <v>29</v>
      </c>
      <c r="K415" s="114"/>
      <c r="L415" s="154" t="s">
        <v>581</v>
      </c>
    </row>
    <row r="416" spans="1:12" ht="12.75">
      <c r="A416" s="88">
        <v>9419</v>
      </c>
      <c r="B416" s="88">
        <v>9419</v>
      </c>
      <c r="C416" s="152">
        <v>40</v>
      </c>
      <c r="D416" s="97">
        <v>849</v>
      </c>
      <c r="E416" s="90" t="s">
        <v>582</v>
      </c>
      <c r="F416" s="151" t="s">
        <v>548</v>
      </c>
      <c r="G416" s="113"/>
      <c r="H416" s="113"/>
      <c r="I416" s="113" t="s">
        <v>32</v>
      </c>
      <c r="J416" s="113" t="s">
        <v>32</v>
      </c>
      <c r="K416" s="114"/>
      <c r="L416" s="154" t="s">
        <v>583</v>
      </c>
    </row>
    <row r="417" spans="1:12" ht="12.75">
      <c r="A417" s="88">
        <v>9420</v>
      </c>
      <c r="B417" s="88">
        <v>9420</v>
      </c>
      <c r="C417" s="152">
        <v>40</v>
      </c>
      <c r="D417" s="97">
        <v>849</v>
      </c>
      <c r="E417" s="90" t="s">
        <v>582</v>
      </c>
      <c r="F417" s="151" t="s">
        <v>548</v>
      </c>
      <c r="G417" s="113"/>
      <c r="H417" s="113"/>
      <c r="I417" s="113" t="s">
        <v>31</v>
      </c>
      <c r="J417" s="113" t="s">
        <v>31</v>
      </c>
      <c r="K417" s="114"/>
      <c r="L417" s="154" t="s">
        <v>584</v>
      </c>
    </row>
    <row r="418" spans="1:12" ht="12.75">
      <c r="A418" s="88">
        <v>9421</v>
      </c>
      <c r="B418" s="88">
        <v>9421</v>
      </c>
      <c r="C418" s="152">
        <v>40</v>
      </c>
      <c r="D418" s="97">
        <v>849</v>
      </c>
      <c r="E418" s="90" t="s">
        <v>582</v>
      </c>
      <c r="F418" s="151" t="s">
        <v>548</v>
      </c>
      <c r="G418" s="113"/>
      <c r="H418" s="113"/>
      <c r="I418" s="113" t="s">
        <v>30</v>
      </c>
      <c r="J418" s="113" t="s">
        <v>30</v>
      </c>
      <c r="K418" s="114"/>
      <c r="L418" s="154" t="s">
        <v>585</v>
      </c>
    </row>
    <row r="419" spans="1:12" ht="12.75">
      <c r="A419" s="88">
        <v>9422</v>
      </c>
      <c r="B419" s="88">
        <v>9422</v>
      </c>
      <c r="C419" s="152">
        <v>40</v>
      </c>
      <c r="D419" s="97">
        <v>849</v>
      </c>
      <c r="E419" s="90" t="s">
        <v>582</v>
      </c>
      <c r="F419" s="151" t="s">
        <v>548</v>
      </c>
      <c r="G419" s="113"/>
      <c r="H419" s="113"/>
      <c r="I419" s="113" t="s">
        <v>29</v>
      </c>
      <c r="J419" s="113" t="s">
        <v>29</v>
      </c>
      <c r="K419" s="114"/>
      <c r="L419" s="154" t="s">
        <v>586</v>
      </c>
    </row>
    <row r="420" spans="1:12" ht="12.75">
      <c r="A420" s="88">
        <v>9423</v>
      </c>
      <c r="B420" s="88">
        <v>9423</v>
      </c>
      <c r="C420" s="152">
        <v>40</v>
      </c>
      <c r="D420" s="97">
        <v>849</v>
      </c>
      <c r="E420" s="90" t="s">
        <v>587</v>
      </c>
      <c r="F420" s="151" t="s">
        <v>548</v>
      </c>
      <c r="G420" s="113"/>
      <c r="H420" s="113"/>
      <c r="I420" s="113" t="s">
        <v>32</v>
      </c>
      <c r="J420" s="113" t="s">
        <v>32</v>
      </c>
      <c r="K420" s="114"/>
      <c r="L420" s="154" t="s">
        <v>588</v>
      </c>
    </row>
    <row r="421" spans="1:12" ht="12.75">
      <c r="A421" s="88">
        <v>9424</v>
      </c>
      <c r="B421" s="88">
        <v>9424</v>
      </c>
      <c r="C421" s="152">
        <v>40</v>
      </c>
      <c r="D421" s="97">
        <v>849</v>
      </c>
      <c r="E421" s="90" t="s">
        <v>587</v>
      </c>
      <c r="F421" s="151" t="s">
        <v>548</v>
      </c>
      <c r="G421" s="113"/>
      <c r="H421" s="113"/>
      <c r="I421" s="113" t="s">
        <v>31</v>
      </c>
      <c r="J421" s="113" t="s">
        <v>31</v>
      </c>
      <c r="K421" s="114"/>
      <c r="L421" s="154" t="s">
        <v>589</v>
      </c>
    </row>
    <row r="422" spans="1:12" ht="12.75">
      <c r="A422" s="88">
        <v>9425</v>
      </c>
      <c r="B422" s="88">
        <v>9425</v>
      </c>
      <c r="C422" s="152">
        <v>40</v>
      </c>
      <c r="D422" s="97">
        <v>849</v>
      </c>
      <c r="E422" s="90" t="s">
        <v>587</v>
      </c>
      <c r="F422" s="151" t="s">
        <v>548</v>
      </c>
      <c r="G422" s="113"/>
      <c r="H422" s="113"/>
      <c r="I422" s="113" t="s">
        <v>30</v>
      </c>
      <c r="J422" s="113" t="s">
        <v>30</v>
      </c>
      <c r="K422" s="114"/>
      <c r="L422" s="154" t="s">
        <v>590</v>
      </c>
    </row>
    <row r="423" spans="1:12" ht="12.75">
      <c r="A423" s="88">
        <v>9426</v>
      </c>
      <c r="B423" s="88">
        <v>9426</v>
      </c>
      <c r="C423" s="152">
        <v>40</v>
      </c>
      <c r="D423" s="97">
        <v>849</v>
      </c>
      <c r="E423" s="90" t="s">
        <v>587</v>
      </c>
      <c r="F423" s="151" t="s">
        <v>548</v>
      </c>
      <c r="G423" s="113"/>
      <c r="H423" s="113"/>
      <c r="I423" s="113" t="s">
        <v>29</v>
      </c>
      <c r="J423" s="113" t="s">
        <v>29</v>
      </c>
      <c r="K423" s="114"/>
      <c r="L423" s="154" t="s">
        <v>591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W45"/>
  <sheetViews>
    <sheetView zoomScale="90" zoomScaleNormal="90" zoomScalePageLayoutView="0" workbookViewId="0" topLeftCell="A1">
      <selection activeCell="C14" sqref="C14:Q14"/>
    </sheetView>
  </sheetViews>
  <sheetFormatPr defaultColWidth="9.140625" defaultRowHeight="12.75"/>
  <cols>
    <col min="1" max="1" width="1.1484375" style="0" customWidth="1"/>
    <col min="2" max="2" width="7.00390625" style="0" customWidth="1"/>
    <col min="3" max="3" width="6.140625" style="0" customWidth="1"/>
    <col min="4" max="4" width="5.7109375" style="0" customWidth="1"/>
    <col min="5" max="5" width="6.28125" style="0" customWidth="1"/>
    <col min="6" max="7" width="5.7109375" style="0" customWidth="1"/>
    <col min="8" max="8" width="6.140625" style="0" customWidth="1"/>
    <col min="9" max="9" width="5.7109375" style="0" customWidth="1"/>
    <col min="10" max="10" width="6.7109375" style="0" customWidth="1"/>
    <col min="11" max="12" width="5.7109375" style="0" customWidth="1"/>
    <col min="13" max="13" width="7.00390625" style="0" customWidth="1"/>
    <col min="14" max="15" width="5.7109375" style="0" customWidth="1"/>
    <col min="16" max="16" width="4.421875" style="0" customWidth="1"/>
    <col min="17" max="17" width="7.00390625" style="0" customWidth="1"/>
    <col min="18" max="18" width="0" style="0" hidden="1" customWidth="1"/>
    <col min="19" max="19" width="9.140625" style="0" hidden="1" customWidth="1"/>
    <col min="20" max="20" width="11.00390625" style="0" hidden="1" customWidth="1"/>
    <col min="21" max="22" width="0" style="0" hidden="1" customWidth="1"/>
    <col min="23" max="23" width="11.00390625" style="0" hidden="1" customWidth="1"/>
  </cols>
  <sheetData>
    <row r="1" ht="6" customHeight="1" thickBot="1"/>
    <row r="2" spans="2:17" ht="18" customHeight="1">
      <c r="B2" s="52"/>
      <c r="C2" s="53"/>
      <c r="D2" s="53" t="s">
        <v>9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217" t="s">
        <v>10</v>
      </c>
      <c r="Q2" s="218"/>
    </row>
    <row r="3" spans="2:17" ht="18" customHeight="1">
      <c r="B3" s="54"/>
      <c r="C3" s="3"/>
      <c r="D3" s="3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55"/>
    </row>
    <row r="4" spans="2:17" ht="18" customHeight="1">
      <c r="B4" s="54"/>
      <c r="C4" s="3"/>
      <c r="D4" s="4" t="s">
        <v>15</v>
      </c>
      <c r="E4" s="221">
        <f>IF('TELA DE PREENCHIMENTO'!C5:C5="","",'TELA DE PREENCHIMENTO'!C5:C5)</f>
      </c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19">
        <f>IF('TELA DE PREENCHIMENTO'!C7="","",'TELA DE PREENCHIMENTO'!C7)</f>
      </c>
      <c r="Q4" s="220"/>
    </row>
    <row r="5" spans="2:17" ht="18" customHeight="1">
      <c r="B5" s="54"/>
      <c r="C5" s="3"/>
      <c r="D5" s="5" t="s">
        <v>16</v>
      </c>
      <c r="E5" s="221">
        <f>IF('TELA DE PREENCHIMENTO'!C6:C6="","",'TELA DE PREENCHIMENTO'!C6:C6)</f>
      </c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19"/>
      <c r="Q5" s="220"/>
    </row>
    <row r="6" spans="2:17" ht="13.5" thickBot="1"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8"/>
      <c r="Q6" s="59"/>
    </row>
    <row r="7" spans="2:17" ht="6" customHeight="1" thickBot="1">
      <c r="B7" s="226"/>
      <c r="C7" s="226"/>
      <c r="D7" s="22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2:17" ht="18" customHeight="1" thickBot="1">
      <c r="B8" s="223" t="s">
        <v>201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5"/>
    </row>
    <row r="9" spans="2:17" ht="6" customHeight="1" thickBo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2:17" ht="86.25" customHeight="1" thickBot="1">
      <c r="B10" s="201" t="s">
        <v>599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3"/>
    </row>
    <row r="11" spans="2:17" ht="9.75" customHeight="1" thickBot="1"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</row>
    <row r="12" spans="2:17" ht="13.5" customHeight="1">
      <c r="B12" s="179" t="s">
        <v>1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</row>
    <row r="13" spans="2:23" ht="21.75" customHeight="1">
      <c r="B13" s="39" t="s">
        <v>2</v>
      </c>
      <c r="C13" s="198">
        <f>IF('TELA DE PREENCHIMENTO'!C9="","",'TELA DE PREENCHIMENTO'!C9)</f>
      </c>
      <c r="D13" s="199"/>
      <c r="E13" s="199"/>
      <c r="F13" s="199"/>
      <c r="G13" s="199"/>
      <c r="H13" s="200"/>
      <c r="I13" s="222" t="s">
        <v>11</v>
      </c>
      <c r="J13" s="182"/>
      <c r="K13" s="199">
        <f>IF('TELA DE PREENCHIMENTO'!C10="","",'TELA DE PREENCHIMENTO'!C10)</f>
      </c>
      <c r="L13" s="199"/>
      <c r="M13" s="199"/>
      <c r="N13" s="199"/>
      <c r="O13" s="199"/>
      <c r="P13" s="199"/>
      <c r="Q13" s="204"/>
      <c r="W13" s="163">
        <v>39722</v>
      </c>
    </row>
    <row r="14" spans="2:23" ht="21.75" customHeight="1">
      <c r="B14" s="39" t="s">
        <v>3</v>
      </c>
      <c r="C14" s="230">
        <f>IF('TELA DE PREENCHIMENTO'!C11="","",'TELA DE PREENCHIMENTO'!C11)</f>
      </c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1"/>
      <c r="T14" s="162">
        <f>'TELA DE PREENCHIMENTO'!C14</f>
        <v>0</v>
      </c>
      <c r="U14" s="162" t="e">
        <f>VLOOKUP(T14,TABCGO,4,0)</f>
        <v>#N/A</v>
      </c>
      <c r="W14" s="163">
        <v>40725</v>
      </c>
    </row>
    <row r="15" spans="2:17" ht="9" customHeight="1">
      <c r="B15" s="40" t="s">
        <v>12</v>
      </c>
      <c r="C15" s="7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3"/>
    </row>
    <row r="16" spans="2:22" ht="21.75" customHeight="1" thickBot="1">
      <c r="B16" s="184">
        <f>IF('TELA DE PREENCHIMENTO'!C15="","",'TELA DE PREENCHIMENTO'!C15)</f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6"/>
      <c r="U16" s="175" t="e">
        <f>IF(U14=1080,W13,W14)</f>
        <v>#N/A</v>
      </c>
      <c r="V16" s="175"/>
    </row>
    <row r="17" spans="2:17" ht="13.5" customHeight="1" thickBot="1"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7"/>
    </row>
    <row r="18" spans="2:17" ht="13.5" customHeight="1">
      <c r="B18" s="179" t="s">
        <v>1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1"/>
    </row>
    <row r="19" spans="2:17" ht="21.75" customHeight="1" thickBot="1">
      <c r="B19" s="37" t="s">
        <v>13</v>
      </c>
      <c r="C19" s="185">
        <f>IF('TELA DE PREENCHIMENTO'!C16="","",'TELA DE PREENCHIMENTO'!C16)</f>
      </c>
      <c r="D19" s="185"/>
      <c r="E19" s="185"/>
      <c r="F19" s="38" t="s">
        <v>14</v>
      </c>
      <c r="G19" s="38"/>
      <c r="H19" s="208">
        <f>IF('TELA DE PREENCHIMENTO'!C17="","",'TELA DE PREENCHIMENTO'!C17)</f>
      </c>
      <c r="I19" s="208"/>
      <c r="J19" s="208"/>
      <c r="K19" s="208"/>
      <c r="L19" s="208"/>
      <c r="M19" s="208"/>
      <c r="N19" s="208"/>
      <c r="O19" s="208"/>
      <c r="P19" s="208"/>
      <c r="Q19" s="209"/>
    </row>
    <row r="20" spans="2:17" ht="9.75" customHeight="1" thickBot="1"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</row>
    <row r="21" spans="2:17" ht="13.5" customHeight="1">
      <c r="B21" s="179" t="s">
        <v>5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1"/>
    </row>
    <row r="22" spans="2:17" ht="21.75" customHeight="1">
      <c r="B22" s="188" t="s">
        <v>4</v>
      </c>
      <c r="C22" s="189"/>
      <c r="D22" s="189"/>
      <c r="E22" s="189"/>
      <c r="F22" s="190" t="s">
        <v>188</v>
      </c>
      <c r="G22" s="189"/>
      <c r="H22" s="189"/>
      <c r="I22" s="191"/>
      <c r="J22" s="192" t="s">
        <v>191</v>
      </c>
      <c r="K22" s="193"/>
      <c r="L22" s="193"/>
      <c r="M22" s="193"/>
      <c r="N22" s="193"/>
      <c r="O22" s="193"/>
      <c r="P22" s="193"/>
      <c r="Q22" s="194"/>
    </row>
    <row r="23" spans="2:17" ht="21.75" customHeight="1">
      <c r="B23" s="237">
        <f>IF('TELA DE PREENCHIMENTO'!C19="","",'TELA DE PREENCHIMENTO'!C19)</f>
      </c>
      <c r="C23" s="238"/>
      <c r="D23" s="238"/>
      <c r="E23" s="238"/>
      <c r="F23" s="19" t="s">
        <v>189</v>
      </c>
      <c r="G23" s="16"/>
      <c r="H23" s="17" t="s">
        <v>190</v>
      </c>
      <c r="I23" s="18"/>
      <c r="J23" s="239" t="s">
        <v>192</v>
      </c>
      <c r="K23" s="240"/>
      <c r="L23" s="240"/>
      <c r="M23" s="240"/>
      <c r="N23" s="212">
        <f>IF('TELA DE PREENCHIMENTO'!C20="","",'TELA DE PREENCHIMENTO'!C20)</f>
      </c>
      <c r="O23" s="213"/>
      <c r="P23" s="213"/>
      <c r="Q23" s="214"/>
    </row>
    <row r="24" spans="2:17" ht="21.75" customHeight="1" thickBot="1">
      <c r="B24" s="215" t="s">
        <v>193</v>
      </c>
      <c r="C24" s="216"/>
      <c r="D24" s="216"/>
      <c r="E24" s="20" t="s">
        <v>189</v>
      </c>
      <c r="F24" s="34">
        <f>IF('TELA DE PREENCHIMENTO'!C12="","",'TELA DE PREENCHIMENTO'!C12)</f>
      </c>
      <c r="G24" s="211" t="s">
        <v>190</v>
      </c>
      <c r="H24" s="211"/>
      <c r="I24" s="34">
        <f>IF('TELA DE PREENCHIMENTO'!C13="","",'TELA DE PREENCHIMENTO'!C13)</f>
      </c>
      <c r="J24" s="210" t="s">
        <v>194</v>
      </c>
      <c r="K24" s="211"/>
      <c r="L24" s="211"/>
      <c r="M24" s="211"/>
      <c r="N24" s="176">
        <f>IF('TELA DE PREENCHIMENTO'!C21="","",'TELA DE PREENCHIMENTO'!C21)</f>
      </c>
      <c r="O24" s="177"/>
      <c r="P24" s="177"/>
      <c r="Q24" s="178"/>
    </row>
    <row r="25" spans="2:17" ht="9.75" customHeight="1" thickBot="1">
      <c r="B25" s="10"/>
      <c r="C25" s="6"/>
      <c r="D25" s="11"/>
      <c r="E25" s="11"/>
      <c r="F25" s="10"/>
      <c r="G25" s="6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2:17" ht="13.5" customHeight="1">
      <c r="B26" s="179" t="s">
        <v>6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1"/>
    </row>
    <row r="27" spans="2:17" ht="12.75" customHeight="1">
      <c r="B27" s="4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42"/>
    </row>
    <row r="28" spans="2:19" ht="18" customHeight="1">
      <c r="B28" s="43" t="s">
        <v>7</v>
      </c>
      <c r="C28" s="234">
        <f>IF('TELA DE PREENCHIMENTO'!C22="","",'TELA DE PREENCHIMENTO'!C22)</f>
      </c>
      <c r="D28" s="234"/>
      <c r="E28" s="234"/>
      <c r="F28" s="234"/>
      <c r="G28" s="234"/>
      <c r="H28" s="234"/>
      <c r="I28" s="234"/>
      <c r="J28" s="234"/>
      <c r="K28" s="6"/>
      <c r="L28" s="6"/>
      <c r="M28" s="6"/>
      <c r="N28" s="6"/>
      <c r="O28" s="6"/>
      <c r="P28" s="6"/>
      <c r="Q28" s="44"/>
      <c r="S28" s="36">
        <f>'TELA DE PREENCHIMENTO'!C2</f>
        <v>0</v>
      </c>
    </row>
    <row r="29" spans="2:17" ht="18" customHeight="1">
      <c r="B29" s="43" t="s">
        <v>8</v>
      </c>
      <c r="C29" s="254">
        <f>IF(N23="","",N23-1)</f>
      </c>
      <c r="D29" s="254"/>
      <c r="E29" s="254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44"/>
    </row>
    <row r="30" spans="2:17" ht="18" customHeight="1">
      <c r="B30" s="43"/>
      <c r="C30" s="15"/>
      <c r="D30" s="15"/>
      <c r="E30" s="1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44"/>
    </row>
    <row r="31" spans="2:17" ht="18" customHeight="1">
      <c r="B31" s="43"/>
      <c r="C31" s="6"/>
      <c r="D31" s="6"/>
      <c r="E31" s="205"/>
      <c r="F31" s="205"/>
      <c r="G31" s="205"/>
      <c r="H31" s="205"/>
      <c r="I31" s="6"/>
      <c r="J31" s="206">
        <f>IF('TELA DE PREENCHIMENTO'!C23="","",'TELA DE PREENCHIMENTO'!C23)</f>
      </c>
      <c r="K31" s="206"/>
      <c r="L31" s="206"/>
      <c r="M31" s="206"/>
      <c r="N31" s="206"/>
      <c r="O31" s="206"/>
      <c r="P31" s="206"/>
      <c r="Q31" s="207"/>
    </row>
    <row r="32" spans="2:17" ht="18" customHeight="1" thickBot="1">
      <c r="B32" s="45"/>
      <c r="C32" s="46"/>
      <c r="D32" s="46"/>
      <c r="E32" s="46"/>
      <c r="F32" s="46"/>
      <c r="G32" s="46"/>
      <c r="H32" s="46"/>
      <c r="I32" s="46"/>
      <c r="J32" s="235">
        <f>IF('TELA DE PREENCHIMENTO'!C24="","",'TELA DE PREENCHIMENTO'!C24)</f>
      </c>
      <c r="K32" s="235"/>
      <c r="L32" s="235"/>
      <c r="M32" s="235"/>
      <c r="N32" s="235"/>
      <c r="O32" s="235"/>
      <c r="P32" s="235"/>
      <c r="Q32" s="236"/>
    </row>
    <row r="33" spans="2:17" ht="9.75" customHeight="1" thickBot="1">
      <c r="B33" s="6"/>
      <c r="C33" s="6"/>
      <c r="D33" s="6"/>
      <c r="E33" s="6"/>
      <c r="F33" s="6"/>
      <c r="G33" s="6"/>
      <c r="H33" s="6"/>
      <c r="I33" s="6"/>
      <c r="J33" s="8"/>
      <c r="K33" s="8"/>
      <c r="L33" s="8"/>
      <c r="M33" s="8"/>
      <c r="N33" s="8"/>
      <c r="O33" s="8"/>
      <c r="P33" s="8"/>
      <c r="Q33" s="8"/>
    </row>
    <row r="34" spans="2:17" ht="12.75" customHeight="1">
      <c r="B34" s="179" t="str">
        <f>IF(S28="S","USO DA UNIDADE PARA AVERBAÇÃO","USO DO DDPE PARA AVERBAÇÃO")</f>
        <v>USO DO DDPE PARA AVERBAÇÃO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1"/>
    </row>
    <row r="35" spans="2:17" ht="18" customHeight="1">
      <c r="B35" s="47" t="str">
        <f>IF(S28="S","AVERBADO PELO SISTEMA E-FOLHA","AVERBADO PELA SD: __________")</f>
        <v>AVERBADO PELA SD: __________</v>
      </c>
      <c r="C35" s="12"/>
      <c r="D35" s="12"/>
      <c r="E35" s="12"/>
      <c r="F35" s="12"/>
      <c r="G35" s="12"/>
      <c r="H35" s="12"/>
      <c r="I35" s="12"/>
      <c r="J35" s="7"/>
      <c r="K35" s="7"/>
      <c r="L35" s="7"/>
      <c r="M35" s="7"/>
      <c r="N35" s="7"/>
      <c r="O35" s="7"/>
      <c r="P35" s="7"/>
      <c r="Q35" s="48"/>
    </row>
    <row r="36" spans="2:17" ht="18" customHeight="1">
      <c r="B36" s="49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44"/>
    </row>
    <row r="37" spans="2:20" ht="18" customHeight="1">
      <c r="B37" s="227" t="str">
        <f>IF(S28="S","NA PROGRAMAÇÃO DO MÊS/ANO DE:","DATA: _______/_______/_______")</f>
        <v>DATA: _______/_______/_______</v>
      </c>
      <c r="C37" s="228"/>
      <c r="D37" s="228"/>
      <c r="E37" s="228"/>
      <c r="F37" s="228"/>
      <c r="G37" s="229">
        <f>IF(S28="S",T37,"")</f>
      </c>
      <c r="H37" s="229"/>
      <c r="I37" s="229"/>
      <c r="J37" s="6"/>
      <c r="K37" s="6"/>
      <c r="L37" s="6"/>
      <c r="M37" s="6"/>
      <c r="N37" s="6"/>
      <c r="O37" s="6"/>
      <c r="P37" s="6"/>
      <c r="Q37" s="44"/>
      <c r="T37" s="64">
        <f>'TELA DE PREENCHIMENTO'!C3</f>
        <v>0</v>
      </c>
    </row>
    <row r="38" spans="2:17" ht="18" customHeight="1">
      <c r="B38" s="50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44"/>
    </row>
    <row r="39" spans="2:17" ht="18" customHeight="1">
      <c r="B39" s="66">
        <f>IF(S28="S","IDENTIFICAÇÃO DO OPERADOR:","")</f>
      </c>
      <c r="C39" s="6"/>
      <c r="D39" s="6"/>
      <c r="E39" s="6"/>
      <c r="F39" s="205">
        <f>IF(S28&lt;&gt;"s","",'TELA DE PREENCHIMENTO'!C25)</f>
      </c>
      <c r="G39" s="205"/>
      <c r="H39" s="205"/>
      <c r="I39" s="205"/>
      <c r="J39" s="205"/>
      <c r="K39" s="205"/>
      <c r="L39" s="205"/>
      <c r="M39" s="6"/>
      <c r="N39" s="6"/>
      <c r="O39" s="6"/>
      <c r="P39" s="6"/>
      <c r="Q39" s="44"/>
    </row>
    <row r="40" spans="2:17" ht="18" customHeight="1" thickBot="1">
      <c r="B40" s="45"/>
      <c r="C40" s="46"/>
      <c r="D40" s="46"/>
      <c r="E40" s="46"/>
      <c r="F40" s="46"/>
      <c r="G40" s="46"/>
      <c r="H40" s="46"/>
      <c r="I40" s="46"/>
      <c r="J40" s="232" t="str">
        <f>IF(S28="S","","ASSINATURA E CARIMBO DO RESPONSÁVEL")</f>
        <v>ASSINATURA E CARIMBO DO RESPONSÁVEL</v>
      </c>
      <c r="K40" s="232"/>
      <c r="L40" s="232"/>
      <c r="M40" s="232"/>
      <c r="N40" s="232"/>
      <c r="O40" s="232"/>
      <c r="P40" s="232"/>
      <c r="Q40" s="233"/>
    </row>
    <row r="41" spans="2:17" ht="12.75">
      <c r="B41" s="13" t="s">
        <v>204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</sheetData>
  <sheetProtection password="C326" sheet="1" formatCells="0" formatRows="0"/>
  <mergeCells count="43">
    <mergeCell ref="C28:J28"/>
    <mergeCell ref="F39:L39"/>
    <mergeCell ref="B37:F37"/>
    <mergeCell ref="G37:I37"/>
    <mergeCell ref="C14:Q14"/>
    <mergeCell ref="J40:Q40"/>
    <mergeCell ref="C29:E29"/>
    <mergeCell ref="B34:Q34"/>
    <mergeCell ref="J32:Q32"/>
    <mergeCell ref="B23:E23"/>
    <mergeCell ref="J23:M23"/>
    <mergeCell ref="P2:Q2"/>
    <mergeCell ref="P4:Q5"/>
    <mergeCell ref="E4:O4"/>
    <mergeCell ref="E5:O5"/>
    <mergeCell ref="I13:J13"/>
    <mergeCell ref="B8:Q8"/>
    <mergeCell ref="B12:Q12"/>
    <mergeCell ref="B7:D7"/>
    <mergeCell ref="B10:Q10"/>
    <mergeCell ref="K13:Q13"/>
    <mergeCell ref="B26:Q26"/>
    <mergeCell ref="E31:H31"/>
    <mergeCell ref="J31:Q31"/>
    <mergeCell ref="H19:Q19"/>
    <mergeCell ref="B21:Q21"/>
    <mergeCell ref="C19:E19"/>
    <mergeCell ref="J24:M24"/>
    <mergeCell ref="N23:Q23"/>
    <mergeCell ref="B11:Q11"/>
    <mergeCell ref="B22:E22"/>
    <mergeCell ref="F22:I22"/>
    <mergeCell ref="J22:Q22"/>
    <mergeCell ref="B17:Q17"/>
    <mergeCell ref="C13:H13"/>
    <mergeCell ref="B20:Q20"/>
    <mergeCell ref="U16:V16"/>
    <mergeCell ref="N24:Q24"/>
    <mergeCell ref="B18:Q18"/>
    <mergeCell ref="D15:Q15"/>
    <mergeCell ref="B16:Q16"/>
    <mergeCell ref="B24:D24"/>
    <mergeCell ref="G24:H24"/>
  </mergeCells>
  <dataValidations count="1">
    <dataValidation type="custom" allowBlank="1" showInputMessage="1" showErrorMessage="1" sqref="F29:I33 B19:Q21 J33:Q33 C30:E33 B2:Q7 B11:Q14 B9:Q9 B15:D15 B26:B33 D26:E27 B41 C41:Q41 C26:C28 F26:I27 K26:Q30 J26:J27 J29:J30">
      <formula1>"  "</formula1>
    </dataValidation>
  </dataValidation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3"/>
  <legacyDrawing r:id="rId2"/>
  <oleObjects>
    <oleObject progId="Word.Document.8" shapeId="47011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D422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3.28125" style="0" customWidth="1"/>
    <col min="2" max="2" width="50.57421875" style="0" bestFit="1" customWidth="1"/>
    <col min="3" max="3" width="9.140625" style="244" customWidth="1"/>
    <col min="4" max="4" width="50.57421875" style="0" bestFit="1" customWidth="1"/>
  </cols>
  <sheetData>
    <row r="1" spans="1:4" ht="12.75">
      <c r="A1" s="161"/>
      <c r="B1" s="161" t="s">
        <v>224</v>
      </c>
      <c r="C1" s="252" t="s">
        <v>598</v>
      </c>
      <c r="D1" s="161" t="s">
        <v>217</v>
      </c>
    </row>
    <row r="2" spans="1:4" ht="12.75">
      <c r="A2" s="82"/>
      <c r="B2" s="241" t="s">
        <v>563</v>
      </c>
      <c r="C2" s="253">
        <v>9403</v>
      </c>
      <c r="D2" s="241" t="s">
        <v>563</v>
      </c>
    </row>
    <row r="3" spans="1:4" ht="12.75">
      <c r="A3" s="90"/>
      <c r="B3" s="241" t="s">
        <v>564</v>
      </c>
      <c r="C3" s="247">
        <v>9404</v>
      </c>
      <c r="D3" s="98" t="s">
        <v>564</v>
      </c>
    </row>
    <row r="4" spans="1:4" ht="12.75">
      <c r="A4" s="90"/>
      <c r="B4" s="241" t="s">
        <v>565</v>
      </c>
      <c r="C4" s="247">
        <v>9405</v>
      </c>
      <c r="D4" s="98" t="s">
        <v>565</v>
      </c>
    </row>
    <row r="5" spans="1:4" ht="12.75">
      <c r="A5" s="90"/>
      <c r="B5" s="241" t="s">
        <v>566</v>
      </c>
      <c r="C5" s="247">
        <v>9406</v>
      </c>
      <c r="D5" s="98" t="s">
        <v>566</v>
      </c>
    </row>
    <row r="6" spans="1:4" ht="12.75">
      <c r="A6" s="90"/>
      <c r="B6" s="82" t="s">
        <v>328</v>
      </c>
      <c r="C6" s="245">
        <v>4159</v>
      </c>
      <c r="D6" s="90" t="s">
        <v>328</v>
      </c>
    </row>
    <row r="7" spans="1:4" ht="12.75">
      <c r="A7" s="90"/>
      <c r="B7" s="82" t="s">
        <v>583</v>
      </c>
      <c r="C7" s="245">
        <v>9419</v>
      </c>
      <c r="D7" s="90" t="s">
        <v>582</v>
      </c>
    </row>
    <row r="8" spans="1:4" ht="12.75">
      <c r="A8" s="90"/>
      <c r="B8" s="82" t="s">
        <v>584</v>
      </c>
      <c r="C8" s="245">
        <v>9420</v>
      </c>
      <c r="D8" s="90" t="s">
        <v>582</v>
      </c>
    </row>
    <row r="9" spans="1:4" ht="12.75">
      <c r="A9" s="90"/>
      <c r="B9" s="90" t="s">
        <v>585</v>
      </c>
      <c r="C9" s="245">
        <v>9421</v>
      </c>
      <c r="D9" s="90" t="s">
        <v>582</v>
      </c>
    </row>
    <row r="10" spans="1:4" ht="12.75">
      <c r="A10" s="90"/>
      <c r="B10" s="90" t="s">
        <v>586</v>
      </c>
      <c r="C10" s="245">
        <v>9422</v>
      </c>
      <c r="D10" s="90" t="s">
        <v>582</v>
      </c>
    </row>
    <row r="11" spans="1:4" ht="12.75">
      <c r="A11" s="90"/>
      <c r="B11" s="90" t="s">
        <v>372</v>
      </c>
      <c r="C11" s="245">
        <v>4226</v>
      </c>
      <c r="D11" s="90" t="s">
        <v>372</v>
      </c>
    </row>
    <row r="12" spans="1:4" ht="12.75">
      <c r="A12" s="90"/>
      <c r="B12" s="90" t="s">
        <v>373</v>
      </c>
      <c r="C12" s="245">
        <v>4227</v>
      </c>
      <c r="D12" s="90" t="s">
        <v>373</v>
      </c>
    </row>
    <row r="13" spans="1:4" ht="12.75">
      <c r="A13" s="90"/>
      <c r="B13" s="160" t="s">
        <v>57</v>
      </c>
      <c r="C13" s="249">
        <v>4054</v>
      </c>
      <c r="D13" s="160" t="s">
        <v>57</v>
      </c>
    </row>
    <row r="14" spans="1:4" ht="12.75">
      <c r="A14" s="90"/>
      <c r="B14" s="160" t="s">
        <v>60</v>
      </c>
      <c r="C14" s="249">
        <v>4055</v>
      </c>
      <c r="D14" s="160" t="s">
        <v>297</v>
      </c>
    </row>
    <row r="15" spans="1:4" ht="12.75">
      <c r="A15" s="90"/>
      <c r="B15" s="160" t="s">
        <v>60</v>
      </c>
      <c r="C15" s="249">
        <v>4057</v>
      </c>
      <c r="D15" s="160" t="s">
        <v>60</v>
      </c>
    </row>
    <row r="16" spans="1:4" ht="12.75">
      <c r="A16" s="90"/>
      <c r="B16" s="90" t="s">
        <v>60</v>
      </c>
      <c r="C16" s="245">
        <v>4065</v>
      </c>
      <c r="D16" s="90" t="s">
        <v>303</v>
      </c>
    </row>
    <row r="17" spans="1:4" ht="12.75">
      <c r="A17" s="90"/>
      <c r="B17" s="90" t="s">
        <v>279</v>
      </c>
      <c r="C17" s="245">
        <v>4024</v>
      </c>
      <c r="D17" s="90" t="s">
        <v>278</v>
      </c>
    </row>
    <row r="18" spans="1:4" ht="12.75">
      <c r="A18" s="90"/>
      <c r="B18" s="90" t="s">
        <v>279</v>
      </c>
      <c r="C18" s="245">
        <v>4025</v>
      </c>
      <c r="D18" s="90" t="s">
        <v>280</v>
      </c>
    </row>
    <row r="19" spans="1:4" ht="12.75">
      <c r="A19" s="90"/>
      <c r="B19" s="90" t="s">
        <v>279</v>
      </c>
      <c r="C19" s="245">
        <v>4026</v>
      </c>
      <c r="D19" s="90" t="s">
        <v>281</v>
      </c>
    </row>
    <row r="20" spans="1:4" ht="12.75">
      <c r="A20" s="90"/>
      <c r="B20" s="90" t="s">
        <v>279</v>
      </c>
      <c r="C20" s="245">
        <v>4027</v>
      </c>
      <c r="D20" s="90" t="s">
        <v>282</v>
      </c>
    </row>
    <row r="21" spans="1:4" ht="12.75">
      <c r="A21" s="98"/>
      <c r="B21" s="90" t="s">
        <v>279</v>
      </c>
      <c r="C21" s="245">
        <v>4028</v>
      </c>
      <c r="D21" s="90" t="s">
        <v>40</v>
      </c>
    </row>
    <row r="22" spans="1:4" ht="12.75">
      <c r="A22" s="102"/>
      <c r="B22" s="90" t="s">
        <v>279</v>
      </c>
      <c r="C22" s="245">
        <v>4029</v>
      </c>
      <c r="D22" s="90" t="s">
        <v>41</v>
      </c>
    </row>
    <row r="23" spans="1:4" ht="12.75">
      <c r="A23" s="102"/>
      <c r="B23" s="90" t="s">
        <v>279</v>
      </c>
      <c r="C23" s="245">
        <v>4030</v>
      </c>
      <c r="D23" s="90" t="s">
        <v>42</v>
      </c>
    </row>
    <row r="24" spans="1:4" ht="12.75">
      <c r="A24" s="102"/>
      <c r="B24" s="160" t="s">
        <v>279</v>
      </c>
      <c r="C24" s="249">
        <v>4033</v>
      </c>
      <c r="D24" s="160" t="s">
        <v>284</v>
      </c>
    </row>
    <row r="25" spans="1:4" ht="12.75">
      <c r="A25" s="102"/>
      <c r="B25" s="160" t="s">
        <v>279</v>
      </c>
      <c r="C25" s="249">
        <v>4034</v>
      </c>
      <c r="D25" s="160" t="s">
        <v>46</v>
      </c>
    </row>
    <row r="26" spans="1:4" ht="12.75">
      <c r="A26" s="102"/>
      <c r="B26" s="160" t="s">
        <v>279</v>
      </c>
      <c r="C26" s="249">
        <v>4035</v>
      </c>
      <c r="D26" s="160" t="s">
        <v>285</v>
      </c>
    </row>
    <row r="27" spans="1:4" ht="12.75">
      <c r="A27" s="102"/>
      <c r="B27" s="160" t="s">
        <v>279</v>
      </c>
      <c r="C27" s="249">
        <v>4036</v>
      </c>
      <c r="D27" s="160" t="s">
        <v>286</v>
      </c>
    </row>
    <row r="28" spans="1:4" ht="12.75">
      <c r="A28" s="105"/>
      <c r="B28" s="160" t="s">
        <v>279</v>
      </c>
      <c r="C28" s="249">
        <v>4042</v>
      </c>
      <c r="D28" s="160" t="s">
        <v>50</v>
      </c>
    </row>
    <row r="29" spans="1:4" ht="12.75">
      <c r="A29" s="109"/>
      <c r="B29" s="160" t="s">
        <v>279</v>
      </c>
      <c r="C29" s="249">
        <v>4043</v>
      </c>
      <c r="D29" s="160" t="s">
        <v>51</v>
      </c>
    </row>
    <row r="30" spans="1:4" ht="12.75">
      <c r="A30" s="90"/>
      <c r="B30" s="160" t="s">
        <v>279</v>
      </c>
      <c r="C30" s="249">
        <v>4044</v>
      </c>
      <c r="D30" s="160" t="s">
        <v>52</v>
      </c>
    </row>
    <row r="31" spans="1:4" ht="12.75">
      <c r="A31" s="90"/>
      <c r="B31" s="160" t="s">
        <v>279</v>
      </c>
      <c r="C31" s="249">
        <v>4045</v>
      </c>
      <c r="D31" s="160" t="s">
        <v>53</v>
      </c>
    </row>
    <row r="32" spans="1:4" ht="12.75">
      <c r="A32" s="90"/>
      <c r="B32" s="160" t="s">
        <v>279</v>
      </c>
      <c r="C32" s="249">
        <v>4046</v>
      </c>
      <c r="D32" s="160" t="s">
        <v>54</v>
      </c>
    </row>
    <row r="33" spans="1:4" ht="12.75">
      <c r="A33" s="90"/>
      <c r="B33" s="160" t="s">
        <v>279</v>
      </c>
      <c r="C33" s="249">
        <v>4047</v>
      </c>
      <c r="D33" s="160" t="s">
        <v>55</v>
      </c>
    </row>
    <row r="34" spans="1:4" ht="12.75">
      <c r="A34" s="90"/>
      <c r="B34" s="160" t="s">
        <v>279</v>
      </c>
      <c r="C34" s="249">
        <v>4048</v>
      </c>
      <c r="D34" s="160" t="s">
        <v>56</v>
      </c>
    </row>
    <row r="35" spans="1:4" ht="12.75">
      <c r="A35" s="90"/>
      <c r="B35" s="90" t="s">
        <v>279</v>
      </c>
      <c r="C35" s="245">
        <v>4091</v>
      </c>
      <c r="D35" s="90" t="s">
        <v>78</v>
      </c>
    </row>
    <row r="36" spans="1:4" ht="12.75">
      <c r="A36" s="90"/>
      <c r="B36" s="90" t="s">
        <v>279</v>
      </c>
      <c r="C36" s="245">
        <v>4092</v>
      </c>
      <c r="D36" s="90" t="s">
        <v>79</v>
      </c>
    </row>
    <row r="37" spans="1:4" ht="12.75">
      <c r="A37" s="90"/>
      <c r="B37" s="90" t="s">
        <v>279</v>
      </c>
      <c r="C37" s="245">
        <v>4093</v>
      </c>
      <c r="D37" s="90" t="s">
        <v>80</v>
      </c>
    </row>
    <row r="38" spans="1:4" ht="12.75">
      <c r="A38" s="90"/>
      <c r="B38" s="90" t="s">
        <v>279</v>
      </c>
      <c r="C38" s="245">
        <v>4094</v>
      </c>
      <c r="D38" s="90" t="s">
        <v>317</v>
      </c>
    </row>
    <row r="39" spans="1:4" ht="12.75">
      <c r="A39" s="90"/>
      <c r="B39" s="90" t="s">
        <v>279</v>
      </c>
      <c r="C39" s="245">
        <v>4095</v>
      </c>
      <c r="D39" s="90" t="s">
        <v>318</v>
      </c>
    </row>
    <row r="40" spans="1:4" ht="12.75">
      <c r="A40" s="90"/>
      <c r="B40" s="90" t="s">
        <v>279</v>
      </c>
      <c r="C40" s="245">
        <v>4096</v>
      </c>
      <c r="D40" s="90" t="s">
        <v>81</v>
      </c>
    </row>
    <row r="41" spans="1:4" ht="12.75">
      <c r="A41" s="90"/>
      <c r="B41" s="90" t="s">
        <v>279</v>
      </c>
      <c r="C41" s="245">
        <v>4097</v>
      </c>
      <c r="D41" s="90" t="s">
        <v>82</v>
      </c>
    </row>
    <row r="42" spans="1:4" ht="12.75">
      <c r="A42" s="90"/>
      <c r="B42" s="90" t="s">
        <v>279</v>
      </c>
      <c r="C42" s="245">
        <v>4098</v>
      </c>
      <c r="D42" s="90" t="s">
        <v>319</v>
      </c>
    </row>
    <row r="43" spans="1:4" ht="12.75">
      <c r="A43" s="90"/>
      <c r="B43" s="90" t="s">
        <v>279</v>
      </c>
      <c r="C43" s="245">
        <v>4099</v>
      </c>
      <c r="D43" s="90" t="s">
        <v>83</v>
      </c>
    </row>
    <row r="44" spans="1:4" ht="12.75">
      <c r="A44" s="90"/>
      <c r="B44" s="90" t="s">
        <v>279</v>
      </c>
      <c r="C44" s="245">
        <v>4100</v>
      </c>
      <c r="D44" s="90" t="s">
        <v>84</v>
      </c>
    </row>
    <row r="45" spans="1:4" ht="12.75">
      <c r="A45" s="90"/>
      <c r="B45" s="90" t="s">
        <v>279</v>
      </c>
      <c r="C45" s="245">
        <v>4101</v>
      </c>
      <c r="D45" s="90" t="s">
        <v>85</v>
      </c>
    </row>
    <row r="46" spans="1:4" ht="12.75">
      <c r="A46" s="90"/>
      <c r="B46" s="90" t="s">
        <v>279</v>
      </c>
      <c r="C46" s="245">
        <v>4102</v>
      </c>
      <c r="D46" s="90" t="s">
        <v>86</v>
      </c>
    </row>
    <row r="47" spans="1:4" ht="12.75">
      <c r="A47" s="90"/>
      <c r="B47" s="90" t="s">
        <v>279</v>
      </c>
      <c r="C47" s="245">
        <v>4104</v>
      </c>
      <c r="D47" s="90" t="s">
        <v>87</v>
      </c>
    </row>
    <row r="48" spans="1:4" ht="12.75">
      <c r="A48" s="90"/>
      <c r="B48" s="90" t="s">
        <v>279</v>
      </c>
      <c r="C48" s="245">
        <v>4105</v>
      </c>
      <c r="D48" s="90" t="s">
        <v>88</v>
      </c>
    </row>
    <row r="49" spans="1:4" ht="12.75">
      <c r="A49" s="90"/>
      <c r="B49" s="90" t="s">
        <v>279</v>
      </c>
      <c r="C49" s="245">
        <v>4656</v>
      </c>
      <c r="D49" s="90" t="s">
        <v>154</v>
      </c>
    </row>
    <row r="50" spans="1:4" ht="12.75">
      <c r="A50" s="90"/>
      <c r="B50" s="90" t="s">
        <v>279</v>
      </c>
      <c r="C50" s="245">
        <v>4657</v>
      </c>
      <c r="D50" s="90" t="s">
        <v>155</v>
      </c>
    </row>
    <row r="51" spans="1:4" ht="12.75">
      <c r="A51" s="90"/>
      <c r="B51" s="90" t="s">
        <v>279</v>
      </c>
      <c r="C51" s="245">
        <v>4658</v>
      </c>
      <c r="D51" s="90" t="s">
        <v>156</v>
      </c>
    </row>
    <row r="52" spans="1:4" ht="12.75">
      <c r="A52" s="90"/>
      <c r="B52" s="90" t="s">
        <v>279</v>
      </c>
      <c r="C52" s="245">
        <v>4668</v>
      </c>
      <c r="D52" s="90" t="s">
        <v>532</v>
      </c>
    </row>
    <row r="53" spans="1:4" ht="12.75">
      <c r="A53" s="90"/>
      <c r="B53" s="90" t="s">
        <v>279</v>
      </c>
      <c r="C53" s="245">
        <v>4669</v>
      </c>
      <c r="D53" s="90" t="s">
        <v>533</v>
      </c>
    </row>
    <row r="54" spans="1:4" ht="12.75">
      <c r="A54" s="90"/>
      <c r="B54" s="90" t="s">
        <v>279</v>
      </c>
      <c r="C54" s="245">
        <v>4671</v>
      </c>
      <c r="D54" s="90" t="s">
        <v>534</v>
      </c>
    </row>
    <row r="55" spans="1:4" ht="12.75">
      <c r="A55" s="90"/>
      <c r="B55" s="90" t="s">
        <v>279</v>
      </c>
      <c r="C55" s="245">
        <v>4675</v>
      </c>
      <c r="D55" s="90" t="s">
        <v>165</v>
      </c>
    </row>
    <row r="56" spans="1:4" ht="12.75">
      <c r="A56" s="90"/>
      <c r="B56" s="90" t="s">
        <v>279</v>
      </c>
      <c r="C56" s="245">
        <v>4676</v>
      </c>
      <c r="D56" s="90" t="s">
        <v>166</v>
      </c>
    </row>
    <row r="57" spans="1:4" ht="12.75">
      <c r="A57" s="90"/>
      <c r="B57" s="90" t="s">
        <v>279</v>
      </c>
      <c r="C57" s="245">
        <v>4678</v>
      </c>
      <c r="D57" s="90" t="s">
        <v>535</v>
      </c>
    </row>
    <row r="58" spans="1:4" ht="12.75">
      <c r="A58" s="90"/>
      <c r="B58" s="90" t="s">
        <v>279</v>
      </c>
      <c r="C58" s="245">
        <v>4679</v>
      </c>
      <c r="D58" s="90" t="s">
        <v>536</v>
      </c>
    </row>
    <row r="59" spans="1:4" ht="12.75">
      <c r="A59" s="90"/>
      <c r="B59" s="160" t="s">
        <v>300</v>
      </c>
      <c r="C59" s="249">
        <v>4059</v>
      </c>
      <c r="D59" s="160" t="s">
        <v>299</v>
      </c>
    </row>
    <row r="60" spans="1:4" ht="12.75">
      <c r="A60" s="90"/>
      <c r="B60" s="90" t="s">
        <v>300</v>
      </c>
      <c r="C60" s="245">
        <v>4069</v>
      </c>
      <c r="D60" s="90" t="s">
        <v>306</v>
      </c>
    </row>
    <row r="61" spans="1:4" ht="12.75">
      <c r="A61" s="90"/>
      <c r="B61" s="90" t="s">
        <v>300</v>
      </c>
      <c r="C61" s="245">
        <v>4674</v>
      </c>
      <c r="D61" s="90" t="s">
        <v>164</v>
      </c>
    </row>
    <row r="62" spans="1:4" ht="12.75">
      <c r="A62" s="90"/>
      <c r="B62" s="90" t="s">
        <v>311</v>
      </c>
      <c r="C62" s="245">
        <v>4073</v>
      </c>
      <c r="D62" s="90" t="s">
        <v>310</v>
      </c>
    </row>
    <row r="63" spans="1:4" ht="12.75">
      <c r="A63" s="90"/>
      <c r="B63" s="90" t="s">
        <v>311</v>
      </c>
      <c r="C63" s="245">
        <v>4074</v>
      </c>
      <c r="D63" s="90" t="s">
        <v>312</v>
      </c>
    </row>
    <row r="64" spans="1:4" ht="12.75">
      <c r="A64" s="160"/>
      <c r="B64" s="90" t="s">
        <v>311</v>
      </c>
      <c r="C64" s="245">
        <v>4075</v>
      </c>
      <c r="D64" s="90" t="s">
        <v>67</v>
      </c>
    </row>
    <row r="65" spans="1:4" ht="12.75">
      <c r="A65" s="160"/>
      <c r="B65" s="90" t="s">
        <v>375</v>
      </c>
      <c r="C65" s="245">
        <v>4233</v>
      </c>
      <c r="D65" s="90" t="s">
        <v>101</v>
      </c>
    </row>
    <row r="66" spans="1:4" ht="12.75">
      <c r="A66" s="160"/>
      <c r="B66" s="90" t="s">
        <v>375</v>
      </c>
      <c r="C66" s="245">
        <v>4234</v>
      </c>
      <c r="D66" s="90" t="s">
        <v>376</v>
      </c>
    </row>
    <row r="67" spans="1:4" ht="12.75">
      <c r="A67" s="160"/>
      <c r="B67" s="90" t="s">
        <v>375</v>
      </c>
      <c r="C67" s="245">
        <v>4235</v>
      </c>
      <c r="D67" s="90" t="s">
        <v>377</v>
      </c>
    </row>
    <row r="68" spans="1:4" ht="12.75">
      <c r="A68" s="160"/>
      <c r="B68" s="90" t="s">
        <v>375</v>
      </c>
      <c r="C68" s="245">
        <v>4237</v>
      </c>
      <c r="D68" s="90" t="s">
        <v>378</v>
      </c>
    </row>
    <row r="69" spans="1:4" ht="12.75">
      <c r="A69" s="160"/>
      <c r="B69" s="90" t="s">
        <v>375</v>
      </c>
      <c r="C69" s="245">
        <v>4241</v>
      </c>
      <c r="D69" s="90" t="s">
        <v>105</v>
      </c>
    </row>
    <row r="70" spans="1:4" ht="12.75">
      <c r="A70" s="160"/>
      <c r="B70" s="90" t="s">
        <v>375</v>
      </c>
      <c r="C70" s="245">
        <v>4242</v>
      </c>
      <c r="D70" s="90" t="s">
        <v>384</v>
      </c>
    </row>
    <row r="71" spans="1:4" ht="12.75">
      <c r="A71" s="160"/>
      <c r="B71" s="90" t="s">
        <v>375</v>
      </c>
      <c r="C71" s="245">
        <v>4263</v>
      </c>
      <c r="D71" s="90" t="s">
        <v>396</v>
      </c>
    </row>
    <row r="72" spans="1:4" ht="12.75">
      <c r="A72" s="160"/>
      <c r="B72" s="90" t="s">
        <v>330</v>
      </c>
      <c r="C72" s="245">
        <v>4161</v>
      </c>
      <c r="D72" s="90" t="s">
        <v>330</v>
      </c>
    </row>
    <row r="73" spans="1:4" ht="12.75">
      <c r="A73" s="160"/>
      <c r="B73" s="90" t="s">
        <v>333</v>
      </c>
      <c r="C73" s="245">
        <v>4164</v>
      </c>
      <c r="D73" s="90" t="s">
        <v>333</v>
      </c>
    </row>
    <row r="74" spans="1:4" ht="12.75">
      <c r="A74" s="160"/>
      <c r="B74" s="90" t="s">
        <v>335</v>
      </c>
      <c r="C74" s="245">
        <v>4166</v>
      </c>
      <c r="D74" s="90" t="s">
        <v>335</v>
      </c>
    </row>
    <row r="75" spans="1:4" ht="12.75">
      <c r="A75" s="160"/>
      <c r="B75" s="94" t="s">
        <v>225</v>
      </c>
      <c r="C75" s="245">
        <v>2020</v>
      </c>
      <c r="D75" s="90" t="s">
        <v>225</v>
      </c>
    </row>
    <row r="76" spans="1:4" ht="12.75">
      <c r="A76" s="160"/>
      <c r="B76" s="94" t="s">
        <v>226</v>
      </c>
      <c r="C76" s="245">
        <v>2021</v>
      </c>
      <c r="D76" s="90" t="s">
        <v>226</v>
      </c>
    </row>
    <row r="77" spans="1:4" ht="12.75">
      <c r="A77" s="160"/>
      <c r="B77" s="94" t="s">
        <v>227</v>
      </c>
      <c r="C77" s="245">
        <v>2022</v>
      </c>
      <c r="D77" s="90" t="s">
        <v>227</v>
      </c>
    </row>
    <row r="78" spans="1:4" ht="12.75">
      <c r="A78" s="160"/>
      <c r="B78" s="94" t="s">
        <v>228</v>
      </c>
      <c r="C78" s="245">
        <v>2023</v>
      </c>
      <c r="D78" s="90" t="s">
        <v>228</v>
      </c>
    </row>
    <row r="79" spans="1:4" ht="12.75">
      <c r="A79" s="160"/>
      <c r="B79" s="94" t="s">
        <v>229</v>
      </c>
      <c r="C79" s="245">
        <v>2024</v>
      </c>
      <c r="D79" s="90" t="s">
        <v>229</v>
      </c>
    </row>
    <row r="80" spans="1:4" ht="12.75">
      <c r="A80" s="160"/>
      <c r="B80" s="90" t="s">
        <v>355</v>
      </c>
      <c r="C80" s="245">
        <v>4186</v>
      </c>
      <c r="D80" s="90" t="s">
        <v>355</v>
      </c>
    </row>
    <row r="81" spans="1:4" ht="12.75">
      <c r="A81" s="160"/>
      <c r="B81" s="94" t="s">
        <v>230</v>
      </c>
      <c r="C81" s="245">
        <v>2025</v>
      </c>
      <c r="D81" s="90" t="s">
        <v>230</v>
      </c>
    </row>
    <row r="82" spans="1:4" ht="12.75">
      <c r="A82" s="160"/>
      <c r="B82" s="94" t="s">
        <v>231</v>
      </c>
      <c r="C82" s="245">
        <v>2026</v>
      </c>
      <c r="D82" s="90" t="s">
        <v>231</v>
      </c>
    </row>
    <row r="83" spans="1:4" ht="12.75">
      <c r="A83" s="160"/>
      <c r="B83" s="90" t="s">
        <v>383</v>
      </c>
      <c r="C83" s="245">
        <v>4239</v>
      </c>
      <c r="D83" s="90" t="s">
        <v>382</v>
      </c>
    </row>
    <row r="84" spans="1:4" ht="12.75">
      <c r="A84" s="160"/>
      <c r="B84" s="90" t="s">
        <v>383</v>
      </c>
      <c r="C84" s="245">
        <v>4245</v>
      </c>
      <c r="D84" s="90" t="s">
        <v>385</v>
      </c>
    </row>
    <row r="85" spans="1:4" ht="12.75">
      <c r="A85" s="160"/>
      <c r="B85" s="90" t="s">
        <v>383</v>
      </c>
      <c r="C85" s="245">
        <v>4249</v>
      </c>
      <c r="D85" s="90" t="s">
        <v>386</v>
      </c>
    </row>
    <row r="86" spans="1:4" ht="12.75">
      <c r="A86" s="160"/>
      <c r="B86" s="90" t="s">
        <v>383</v>
      </c>
      <c r="C86" s="245">
        <v>4260</v>
      </c>
      <c r="D86" s="90" t="s">
        <v>393</v>
      </c>
    </row>
    <row r="87" spans="1:4" ht="12.75">
      <c r="A87" s="160"/>
      <c r="B87" s="90" t="s">
        <v>383</v>
      </c>
      <c r="C87" s="245">
        <v>4261</v>
      </c>
      <c r="D87" s="90" t="s">
        <v>394</v>
      </c>
    </row>
    <row r="88" spans="1:4" ht="12.75">
      <c r="A88" s="160"/>
      <c r="B88" s="90" t="s">
        <v>383</v>
      </c>
      <c r="C88" s="245">
        <v>4705</v>
      </c>
      <c r="D88" s="90" t="s">
        <v>537</v>
      </c>
    </row>
    <row r="89" spans="1:4" ht="12.75">
      <c r="A89" s="160"/>
      <c r="B89" s="90" t="s">
        <v>331</v>
      </c>
      <c r="C89" s="245">
        <v>4162</v>
      </c>
      <c r="D89" s="90" t="s">
        <v>331</v>
      </c>
    </row>
    <row r="90" spans="1:4" ht="12.75">
      <c r="A90" s="160"/>
      <c r="B90" s="90" t="s">
        <v>380</v>
      </c>
      <c r="C90" s="245">
        <v>4238</v>
      </c>
      <c r="D90" s="90" t="s">
        <v>103</v>
      </c>
    </row>
    <row r="91" spans="1:4" ht="12.75">
      <c r="A91" s="160"/>
      <c r="B91" s="90" t="s">
        <v>380</v>
      </c>
      <c r="C91" s="245">
        <v>4240</v>
      </c>
      <c r="D91" s="90" t="s">
        <v>104</v>
      </c>
    </row>
    <row r="92" spans="1:4" ht="12.75">
      <c r="A92" s="160"/>
      <c r="B92" s="90" t="s">
        <v>380</v>
      </c>
      <c r="C92" s="245">
        <v>4248</v>
      </c>
      <c r="D92" s="90" t="s">
        <v>106</v>
      </c>
    </row>
    <row r="93" spans="1:4" ht="12.75">
      <c r="A93" s="160"/>
      <c r="B93" s="90" t="s">
        <v>380</v>
      </c>
      <c r="C93" s="245">
        <v>4250</v>
      </c>
      <c r="D93" s="90" t="s">
        <v>387</v>
      </c>
    </row>
    <row r="94" spans="1:4" ht="12.75">
      <c r="A94" s="160"/>
      <c r="B94" s="90" t="s">
        <v>380</v>
      </c>
      <c r="C94" s="245">
        <v>4251</v>
      </c>
      <c r="D94" s="90" t="s">
        <v>388</v>
      </c>
    </row>
    <row r="95" spans="1:4" ht="12.75">
      <c r="A95" s="160"/>
      <c r="B95" s="90" t="s">
        <v>380</v>
      </c>
      <c r="C95" s="245">
        <v>4252</v>
      </c>
      <c r="D95" s="90" t="s">
        <v>389</v>
      </c>
    </row>
    <row r="96" spans="1:4" ht="12.75">
      <c r="A96" s="160"/>
      <c r="B96" s="90" t="s">
        <v>380</v>
      </c>
      <c r="C96" s="245">
        <v>4253</v>
      </c>
      <c r="D96" s="90" t="s">
        <v>107</v>
      </c>
    </row>
    <row r="97" spans="1:4" ht="12.75">
      <c r="A97" s="160"/>
      <c r="B97" s="90" t="s">
        <v>380</v>
      </c>
      <c r="C97" s="245">
        <v>4254</v>
      </c>
      <c r="D97" s="90" t="s">
        <v>390</v>
      </c>
    </row>
    <row r="98" spans="1:4" ht="12.75">
      <c r="A98" s="90"/>
      <c r="B98" s="90" t="s">
        <v>380</v>
      </c>
      <c r="C98" s="245">
        <v>4255</v>
      </c>
      <c r="D98" s="90" t="s">
        <v>391</v>
      </c>
    </row>
    <row r="99" spans="1:4" ht="12.75">
      <c r="A99" s="90"/>
      <c r="B99" s="90" t="s">
        <v>380</v>
      </c>
      <c r="C99" s="245">
        <v>4256</v>
      </c>
      <c r="D99" s="90" t="s">
        <v>108</v>
      </c>
    </row>
    <row r="100" spans="1:4" ht="12.75">
      <c r="A100" s="90"/>
      <c r="B100" s="90" t="s">
        <v>380</v>
      </c>
      <c r="C100" s="245">
        <v>4257</v>
      </c>
      <c r="D100" s="90" t="s">
        <v>109</v>
      </c>
    </row>
    <row r="101" spans="1:4" ht="12.75">
      <c r="A101" s="90"/>
      <c r="B101" s="90" t="s">
        <v>380</v>
      </c>
      <c r="C101" s="245">
        <v>4258</v>
      </c>
      <c r="D101" s="90" t="s">
        <v>110</v>
      </c>
    </row>
    <row r="102" spans="1:4" ht="12.75">
      <c r="A102" s="90"/>
      <c r="B102" s="90" t="s">
        <v>380</v>
      </c>
      <c r="C102" s="245">
        <v>4259</v>
      </c>
      <c r="D102" s="90" t="s">
        <v>392</v>
      </c>
    </row>
    <row r="103" spans="1:4" ht="12.75">
      <c r="A103" s="90"/>
      <c r="B103" s="90" t="s">
        <v>380</v>
      </c>
      <c r="C103" s="245">
        <v>4262</v>
      </c>
      <c r="D103" s="90" t="s">
        <v>395</v>
      </c>
    </row>
    <row r="104" spans="1:4" ht="12.75">
      <c r="A104" s="90"/>
      <c r="B104" s="90" t="s">
        <v>380</v>
      </c>
      <c r="C104" s="245">
        <v>4264</v>
      </c>
      <c r="D104" s="90" t="s">
        <v>397</v>
      </c>
    </row>
    <row r="105" spans="1:4" ht="12.75">
      <c r="A105" s="90"/>
      <c r="B105" s="94" t="s">
        <v>232</v>
      </c>
      <c r="C105" s="245">
        <v>2027</v>
      </c>
      <c r="D105" s="90" t="s">
        <v>232</v>
      </c>
    </row>
    <row r="106" spans="1:4" ht="12.75">
      <c r="A106" s="90"/>
      <c r="B106" s="90" t="s">
        <v>332</v>
      </c>
      <c r="C106" s="245">
        <v>4163</v>
      </c>
      <c r="D106" s="90" t="s">
        <v>332</v>
      </c>
    </row>
    <row r="107" spans="1:4" ht="12.75">
      <c r="A107" s="90"/>
      <c r="B107" s="102" t="s">
        <v>175</v>
      </c>
      <c r="C107" s="247">
        <v>7848</v>
      </c>
      <c r="D107" s="102" t="s">
        <v>175</v>
      </c>
    </row>
    <row r="108" spans="1:4" ht="12.75">
      <c r="A108" s="90"/>
      <c r="B108" s="102" t="s">
        <v>176</v>
      </c>
      <c r="C108" s="247">
        <v>7849</v>
      </c>
      <c r="D108" s="102" t="s">
        <v>176</v>
      </c>
    </row>
    <row r="109" spans="1:4" ht="12.75">
      <c r="A109" s="90"/>
      <c r="B109" s="102" t="s">
        <v>177</v>
      </c>
      <c r="C109" s="247">
        <v>7850</v>
      </c>
      <c r="D109" s="102" t="s">
        <v>177</v>
      </c>
    </row>
    <row r="110" spans="1:4" ht="12.75">
      <c r="A110" s="90"/>
      <c r="B110" s="102" t="s">
        <v>178</v>
      </c>
      <c r="C110" s="247">
        <v>7851</v>
      </c>
      <c r="D110" s="102" t="s">
        <v>178</v>
      </c>
    </row>
    <row r="111" spans="1:4" ht="12.75">
      <c r="A111" s="90"/>
      <c r="B111" s="102" t="s">
        <v>179</v>
      </c>
      <c r="C111" s="247">
        <v>7852</v>
      </c>
      <c r="D111" s="102" t="s">
        <v>179</v>
      </c>
    </row>
    <row r="112" spans="1:4" ht="12.75">
      <c r="A112" s="90"/>
      <c r="B112" s="102" t="s">
        <v>180</v>
      </c>
      <c r="C112" s="247">
        <v>7853</v>
      </c>
      <c r="D112" s="102" t="s">
        <v>180</v>
      </c>
    </row>
    <row r="113" spans="1:4" ht="12.75">
      <c r="A113" s="90"/>
      <c r="B113" s="90" t="s">
        <v>408</v>
      </c>
      <c r="C113" s="245">
        <v>4272</v>
      </c>
      <c r="D113" s="90" t="s">
        <v>408</v>
      </c>
    </row>
    <row r="114" spans="1:4" ht="12.75">
      <c r="A114" s="90"/>
      <c r="B114" s="90" t="s">
        <v>491</v>
      </c>
      <c r="C114" s="245">
        <v>4337</v>
      </c>
      <c r="D114" s="90" t="s">
        <v>491</v>
      </c>
    </row>
    <row r="115" spans="1:4" ht="12.75">
      <c r="A115" s="90"/>
      <c r="B115" s="90" t="s">
        <v>342</v>
      </c>
      <c r="C115" s="245">
        <v>4173</v>
      </c>
      <c r="D115" s="90" t="s">
        <v>342</v>
      </c>
    </row>
    <row r="116" spans="1:4" ht="12.75">
      <c r="A116" s="90"/>
      <c r="B116" s="98" t="s">
        <v>552</v>
      </c>
      <c r="C116" s="247">
        <v>9370</v>
      </c>
      <c r="D116" s="98" t="s">
        <v>552</v>
      </c>
    </row>
    <row r="117" spans="1:4" ht="12.75">
      <c r="A117" s="90"/>
      <c r="B117" s="98" t="s">
        <v>553</v>
      </c>
      <c r="C117" s="247">
        <v>9371</v>
      </c>
      <c r="D117" s="98" t="s">
        <v>553</v>
      </c>
    </row>
    <row r="118" spans="1:4" ht="12.75">
      <c r="A118" s="90"/>
      <c r="B118" s="98" t="s">
        <v>554</v>
      </c>
      <c r="C118" s="247">
        <v>9372</v>
      </c>
      <c r="D118" s="98" t="s">
        <v>554</v>
      </c>
    </row>
    <row r="119" spans="1:4" ht="12.75">
      <c r="A119" s="90"/>
      <c r="B119" s="98" t="s">
        <v>555</v>
      </c>
      <c r="C119" s="247">
        <v>9373</v>
      </c>
      <c r="D119" s="98" t="s">
        <v>555</v>
      </c>
    </row>
    <row r="120" spans="1:4" ht="12.75">
      <c r="A120" s="90"/>
      <c r="B120" s="98" t="s">
        <v>556</v>
      </c>
      <c r="C120" s="247">
        <v>9374</v>
      </c>
      <c r="D120" s="98" t="s">
        <v>556</v>
      </c>
    </row>
    <row r="121" spans="1:4" ht="12.75">
      <c r="A121" s="90"/>
      <c r="B121" s="98" t="s">
        <v>557</v>
      </c>
      <c r="C121" s="247">
        <v>9374</v>
      </c>
      <c r="D121" s="98" t="s">
        <v>557</v>
      </c>
    </row>
    <row r="122" spans="1:4" ht="12.75">
      <c r="A122" s="90"/>
      <c r="B122" s="90" t="s">
        <v>343</v>
      </c>
      <c r="C122" s="245">
        <v>4174</v>
      </c>
      <c r="D122" s="90" t="s">
        <v>343</v>
      </c>
    </row>
    <row r="123" spans="1:4" ht="12.75">
      <c r="A123" s="90"/>
      <c r="B123" s="90" t="s">
        <v>538</v>
      </c>
      <c r="C123" s="245">
        <v>4716</v>
      </c>
      <c r="D123" s="90" t="s">
        <v>538</v>
      </c>
    </row>
    <row r="124" spans="1:4" ht="12.75">
      <c r="A124" s="90"/>
      <c r="B124" s="90" t="s">
        <v>539</v>
      </c>
      <c r="C124" s="245">
        <v>4717</v>
      </c>
      <c r="D124" s="90" t="s">
        <v>539</v>
      </c>
    </row>
    <row r="125" spans="1:4" ht="12.75">
      <c r="A125" s="90"/>
      <c r="B125" s="102" t="s">
        <v>541</v>
      </c>
      <c r="C125" s="247">
        <v>7860</v>
      </c>
      <c r="D125" s="102" t="s">
        <v>541</v>
      </c>
    </row>
    <row r="126" spans="1:4" ht="12.75">
      <c r="A126" s="90"/>
      <c r="B126" s="102" t="s">
        <v>542</v>
      </c>
      <c r="C126" s="247">
        <v>7861</v>
      </c>
      <c r="D126" s="102" t="s">
        <v>542</v>
      </c>
    </row>
    <row r="127" spans="1:4" ht="12.75">
      <c r="A127" s="90"/>
      <c r="B127" s="102" t="s">
        <v>543</v>
      </c>
      <c r="C127" s="247">
        <v>7862</v>
      </c>
      <c r="D127" s="102" t="s">
        <v>543</v>
      </c>
    </row>
    <row r="128" spans="1:4" ht="12.75">
      <c r="A128" s="90"/>
      <c r="B128" s="102" t="s">
        <v>544</v>
      </c>
      <c r="C128" s="247">
        <v>7863</v>
      </c>
      <c r="D128" s="102" t="s">
        <v>544</v>
      </c>
    </row>
    <row r="129" spans="1:4" ht="12.75">
      <c r="A129" s="90"/>
      <c r="B129" s="102" t="s">
        <v>545</v>
      </c>
      <c r="C129" s="247">
        <v>7864</v>
      </c>
      <c r="D129" s="102" t="s">
        <v>545</v>
      </c>
    </row>
    <row r="130" spans="1:4" ht="12.75">
      <c r="A130" s="90"/>
      <c r="B130" s="102" t="s">
        <v>546</v>
      </c>
      <c r="C130" s="247">
        <v>7865</v>
      </c>
      <c r="D130" s="102" t="s">
        <v>546</v>
      </c>
    </row>
    <row r="131" spans="1:4" ht="12.75">
      <c r="A131" s="90"/>
      <c r="B131" s="139" t="s">
        <v>436</v>
      </c>
      <c r="C131" s="245">
        <v>4294</v>
      </c>
      <c r="D131" s="90" t="s">
        <v>119</v>
      </c>
    </row>
    <row r="132" spans="1:4" ht="12.75">
      <c r="A132" s="90"/>
      <c r="B132" s="139" t="s">
        <v>436</v>
      </c>
      <c r="C132" s="245">
        <v>4295</v>
      </c>
      <c r="D132" s="90" t="s">
        <v>437</v>
      </c>
    </row>
    <row r="133" spans="1:4" ht="12.75">
      <c r="A133" s="90"/>
      <c r="B133" s="139" t="s">
        <v>469</v>
      </c>
      <c r="C133" s="245">
        <v>4320</v>
      </c>
      <c r="D133" s="90" t="s">
        <v>130</v>
      </c>
    </row>
    <row r="134" spans="1:4" ht="12.75">
      <c r="A134" s="90"/>
      <c r="B134" s="90" t="s">
        <v>524</v>
      </c>
      <c r="C134" s="245">
        <v>4446</v>
      </c>
      <c r="D134" s="90" t="s">
        <v>524</v>
      </c>
    </row>
    <row r="135" spans="1:4" ht="12.75">
      <c r="A135" s="90"/>
      <c r="B135" s="139" t="s">
        <v>410</v>
      </c>
      <c r="C135" s="245">
        <v>4273</v>
      </c>
      <c r="D135" s="90" t="s">
        <v>114</v>
      </c>
    </row>
    <row r="136" spans="1:4" ht="12.75">
      <c r="A136" s="90"/>
      <c r="B136" s="139" t="s">
        <v>410</v>
      </c>
      <c r="C136" s="245">
        <v>4275</v>
      </c>
      <c r="D136" s="90" t="s">
        <v>116</v>
      </c>
    </row>
    <row r="137" spans="1:4" ht="12.75">
      <c r="A137" s="90"/>
      <c r="B137" s="139" t="s">
        <v>410</v>
      </c>
      <c r="C137" s="245">
        <v>4304</v>
      </c>
      <c r="D137" s="90" t="s">
        <v>443</v>
      </c>
    </row>
    <row r="138" spans="1:4" ht="12.75">
      <c r="A138" s="90"/>
      <c r="B138" s="139" t="s">
        <v>412</v>
      </c>
      <c r="C138" s="245">
        <v>4274</v>
      </c>
      <c r="D138" s="90" t="s">
        <v>411</v>
      </c>
    </row>
    <row r="139" spans="1:4" ht="12.75">
      <c r="A139" s="90"/>
      <c r="B139" s="90" t="s">
        <v>339</v>
      </c>
      <c r="C139" s="245">
        <v>4170</v>
      </c>
      <c r="D139" s="90" t="s">
        <v>339</v>
      </c>
    </row>
    <row r="140" spans="1:4" ht="12.75">
      <c r="A140" s="90"/>
      <c r="B140" s="90" t="s">
        <v>346</v>
      </c>
      <c r="C140" s="245">
        <v>4177</v>
      </c>
      <c r="D140" s="90" t="s">
        <v>346</v>
      </c>
    </row>
    <row r="141" spans="1:4" ht="12.75">
      <c r="A141" s="90"/>
      <c r="B141" s="90" t="s">
        <v>347</v>
      </c>
      <c r="C141" s="245">
        <v>4178</v>
      </c>
      <c r="D141" s="90" t="s">
        <v>347</v>
      </c>
    </row>
    <row r="142" spans="1:4" ht="12.75">
      <c r="A142" s="90"/>
      <c r="B142" s="90" t="s">
        <v>340</v>
      </c>
      <c r="C142" s="245">
        <v>4171</v>
      </c>
      <c r="D142" s="90" t="s">
        <v>340</v>
      </c>
    </row>
    <row r="143" spans="1:4" ht="12.75">
      <c r="A143" s="90"/>
      <c r="B143" s="90" t="s">
        <v>348</v>
      </c>
      <c r="C143" s="245">
        <v>4179</v>
      </c>
      <c r="D143" s="90" t="s">
        <v>348</v>
      </c>
    </row>
    <row r="144" spans="1:4" ht="12.75">
      <c r="A144" s="90"/>
      <c r="B144" s="90" t="s">
        <v>256</v>
      </c>
      <c r="C144" s="245">
        <v>4001</v>
      </c>
      <c r="D144" s="90" t="s">
        <v>256</v>
      </c>
    </row>
    <row r="145" spans="1:4" ht="12.75">
      <c r="A145" s="90"/>
      <c r="B145" s="90" t="s">
        <v>257</v>
      </c>
      <c r="C145" s="245">
        <v>4002</v>
      </c>
      <c r="D145" s="90" t="s">
        <v>257</v>
      </c>
    </row>
    <row r="146" spans="1:4" ht="12.75">
      <c r="A146" s="90"/>
      <c r="B146" s="90" t="s">
        <v>258</v>
      </c>
      <c r="C146" s="245">
        <v>4003</v>
      </c>
      <c r="D146" s="90" t="s">
        <v>258</v>
      </c>
    </row>
    <row r="147" spans="1:4" ht="12.75">
      <c r="A147" s="90"/>
      <c r="B147" s="90" t="s">
        <v>495</v>
      </c>
      <c r="C147" s="245">
        <v>4339</v>
      </c>
      <c r="D147" s="90" t="s">
        <v>495</v>
      </c>
    </row>
    <row r="148" spans="1:4" ht="12.75">
      <c r="A148" s="90"/>
      <c r="B148" s="90" t="s">
        <v>209</v>
      </c>
      <c r="C148" s="245">
        <v>4007</v>
      </c>
      <c r="D148" s="90" t="s">
        <v>259</v>
      </c>
    </row>
    <row r="149" spans="1:4" ht="12.75">
      <c r="A149" s="90"/>
      <c r="B149" s="90" t="s">
        <v>209</v>
      </c>
      <c r="C149" s="245">
        <v>4010</v>
      </c>
      <c r="D149" s="90" t="s">
        <v>262</v>
      </c>
    </row>
    <row r="150" spans="1:4" ht="12.75">
      <c r="A150" s="90"/>
      <c r="B150" s="90" t="s">
        <v>316</v>
      </c>
      <c r="C150" s="245">
        <v>4089</v>
      </c>
      <c r="D150" s="90" t="s">
        <v>315</v>
      </c>
    </row>
    <row r="151" spans="1:4" ht="12.75">
      <c r="A151" s="90"/>
      <c r="B151" s="90" t="s">
        <v>210</v>
      </c>
      <c r="C151" s="245">
        <v>4008</v>
      </c>
      <c r="D151" s="90" t="s">
        <v>260</v>
      </c>
    </row>
    <row r="152" spans="1:4" ht="12.75">
      <c r="A152" s="90"/>
      <c r="B152" s="90" t="s">
        <v>211</v>
      </c>
      <c r="C152" s="245">
        <v>4009</v>
      </c>
      <c r="D152" s="90" t="s">
        <v>261</v>
      </c>
    </row>
    <row r="153" spans="1:4" ht="12.75">
      <c r="A153" s="90"/>
      <c r="B153" s="90" t="s">
        <v>211</v>
      </c>
      <c r="C153" s="245">
        <v>4011</v>
      </c>
      <c r="D153" s="90" t="s">
        <v>263</v>
      </c>
    </row>
    <row r="154" spans="1:4" ht="12.75">
      <c r="A154" s="90"/>
      <c r="B154" s="90" t="s">
        <v>427</v>
      </c>
      <c r="C154" s="245">
        <v>4286</v>
      </c>
      <c r="D154" s="90" t="s">
        <v>427</v>
      </c>
    </row>
    <row r="155" spans="1:4" ht="12.75">
      <c r="A155" s="90"/>
      <c r="B155" s="90" t="s">
        <v>255</v>
      </c>
      <c r="C155" s="245">
        <v>4000</v>
      </c>
      <c r="D155" s="90" t="s">
        <v>255</v>
      </c>
    </row>
    <row r="156" spans="1:4" ht="12.75">
      <c r="A156" s="90"/>
      <c r="B156" s="139" t="s">
        <v>432</v>
      </c>
      <c r="C156" s="245">
        <v>4291</v>
      </c>
      <c r="D156" s="90" t="s">
        <v>432</v>
      </c>
    </row>
    <row r="157" spans="1:4" ht="12.75">
      <c r="A157" s="90"/>
      <c r="B157" s="139" t="s">
        <v>433</v>
      </c>
      <c r="C157" s="245">
        <v>4292</v>
      </c>
      <c r="D157" s="90" t="s">
        <v>433</v>
      </c>
    </row>
    <row r="158" spans="1:4" ht="12.75">
      <c r="A158" s="90"/>
      <c r="B158" s="139" t="s">
        <v>434</v>
      </c>
      <c r="C158" s="245">
        <v>4293</v>
      </c>
      <c r="D158" s="90" t="s">
        <v>434</v>
      </c>
    </row>
    <row r="159" spans="1:4" ht="12.75">
      <c r="A159" s="90"/>
      <c r="B159" s="90" t="s">
        <v>206</v>
      </c>
      <c r="C159" s="245">
        <v>4004</v>
      </c>
      <c r="D159" s="90" t="s">
        <v>206</v>
      </c>
    </row>
    <row r="160" spans="1:4" ht="12.75">
      <c r="A160" s="90"/>
      <c r="B160" s="90" t="s">
        <v>207</v>
      </c>
      <c r="C160" s="245">
        <v>4005</v>
      </c>
      <c r="D160" s="90" t="s">
        <v>207</v>
      </c>
    </row>
    <row r="161" spans="1:4" ht="12.75">
      <c r="A161" s="90"/>
      <c r="B161" s="90" t="s">
        <v>208</v>
      </c>
      <c r="C161" s="245">
        <v>4006</v>
      </c>
      <c r="D161" s="90" t="s">
        <v>208</v>
      </c>
    </row>
    <row r="162" spans="1:4" ht="12.75">
      <c r="A162" s="90"/>
      <c r="B162" s="139" t="s">
        <v>400</v>
      </c>
      <c r="C162" s="245">
        <v>4265</v>
      </c>
      <c r="D162" s="90" t="s">
        <v>399</v>
      </c>
    </row>
    <row r="163" spans="1:4" ht="12.75">
      <c r="A163" s="90"/>
      <c r="B163" s="139" t="s">
        <v>400</v>
      </c>
      <c r="C163" s="245">
        <v>4266</v>
      </c>
      <c r="D163" s="90" t="s">
        <v>111</v>
      </c>
    </row>
    <row r="164" spans="1:4" ht="12.75">
      <c r="A164" s="128"/>
      <c r="B164" s="139" t="s">
        <v>400</v>
      </c>
      <c r="C164" s="245">
        <v>4267</v>
      </c>
      <c r="D164" s="90" t="s">
        <v>401</v>
      </c>
    </row>
    <row r="165" spans="1:4" ht="12.75">
      <c r="A165" s="90"/>
      <c r="B165" s="139" t="s">
        <v>400</v>
      </c>
      <c r="C165" s="245">
        <v>4268</v>
      </c>
      <c r="D165" s="90" t="s">
        <v>402</v>
      </c>
    </row>
    <row r="166" spans="1:4" ht="12.75">
      <c r="A166" s="90"/>
      <c r="B166" s="139" t="s">
        <v>400</v>
      </c>
      <c r="C166" s="245">
        <v>4269</v>
      </c>
      <c r="D166" s="90" t="s">
        <v>403</v>
      </c>
    </row>
    <row r="167" spans="1:4" ht="12.75">
      <c r="A167" s="90"/>
      <c r="B167" s="139" t="s">
        <v>400</v>
      </c>
      <c r="C167" s="245">
        <v>4270</v>
      </c>
      <c r="D167" s="90" t="s">
        <v>232</v>
      </c>
    </row>
    <row r="168" spans="1:4" ht="12.75">
      <c r="A168" s="90"/>
      <c r="B168" s="139" t="s">
        <v>400</v>
      </c>
      <c r="C168" s="245">
        <v>4290</v>
      </c>
      <c r="D168" s="90" t="s">
        <v>431</v>
      </c>
    </row>
    <row r="169" spans="1:4" ht="12.75">
      <c r="A169" s="90"/>
      <c r="B169" s="139" t="s">
        <v>415</v>
      </c>
      <c r="C169" s="245">
        <v>4276</v>
      </c>
      <c r="D169" s="90" t="s">
        <v>414</v>
      </c>
    </row>
    <row r="170" spans="1:4" ht="12.75">
      <c r="A170" s="122"/>
      <c r="B170" s="139" t="s">
        <v>415</v>
      </c>
      <c r="C170" s="245">
        <v>4279</v>
      </c>
      <c r="D170" s="90" t="s">
        <v>420</v>
      </c>
    </row>
    <row r="171" spans="1:4" ht="12.75">
      <c r="A171" s="122"/>
      <c r="B171" s="139" t="s">
        <v>415</v>
      </c>
      <c r="C171" s="245">
        <v>4282</v>
      </c>
      <c r="D171" s="90" t="s">
        <v>423</v>
      </c>
    </row>
    <row r="172" spans="1:4" ht="12.75">
      <c r="A172" s="90"/>
      <c r="B172" s="139" t="s">
        <v>415</v>
      </c>
      <c r="C172" s="245">
        <v>4283</v>
      </c>
      <c r="D172" s="90" t="s">
        <v>424</v>
      </c>
    </row>
    <row r="173" spans="1:4" ht="12.75">
      <c r="A173" s="90"/>
      <c r="B173" s="139" t="s">
        <v>415</v>
      </c>
      <c r="C173" s="245">
        <v>4287</v>
      </c>
      <c r="D173" s="90" t="s">
        <v>428</v>
      </c>
    </row>
    <row r="174" spans="1:4" ht="12.75">
      <c r="A174" s="90"/>
      <c r="B174" s="139" t="s">
        <v>418</v>
      </c>
      <c r="C174" s="245">
        <v>4277</v>
      </c>
      <c r="D174" s="90" t="s">
        <v>417</v>
      </c>
    </row>
    <row r="175" spans="1:4" ht="12.75">
      <c r="A175" s="90"/>
      <c r="B175" s="139" t="s">
        <v>418</v>
      </c>
      <c r="C175" s="245">
        <v>4280</v>
      </c>
      <c r="D175" s="90" t="s">
        <v>421</v>
      </c>
    </row>
    <row r="176" spans="1:4" ht="12.75">
      <c r="A176" s="90"/>
      <c r="B176" s="139" t="s">
        <v>418</v>
      </c>
      <c r="C176" s="245">
        <v>4284</v>
      </c>
      <c r="D176" s="90" t="s">
        <v>425</v>
      </c>
    </row>
    <row r="177" spans="1:4" ht="12.75">
      <c r="A177" s="90"/>
      <c r="B177" s="139" t="s">
        <v>418</v>
      </c>
      <c r="C177" s="245">
        <v>4288</v>
      </c>
      <c r="D177" s="90" t="s">
        <v>429</v>
      </c>
    </row>
    <row r="178" spans="1:4" ht="12.75">
      <c r="A178" s="90"/>
      <c r="B178" s="139" t="s">
        <v>406</v>
      </c>
      <c r="C178" s="245">
        <v>4271</v>
      </c>
      <c r="D178" s="90" t="s">
        <v>405</v>
      </c>
    </row>
    <row r="179" spans="1:4" ht="12.75">
      <c r="A179" s="90"/>
      <c r="B179" s="139" t="s">
        <v>406</v>
      </c>
      <c r="C179" s="245">
        <v>4278</v>
      </c>
      <c r="D179" s="90" t="s">
        <v>419</v>
      </c>
    </row>
    <row r="180" spans="1:4" ht="12.75">
      <c r="A180" s="90"/>
      <c r="B180" s="139" t="s">
        <v>406</v>
      </c>
      <c r="C180" s="245">
        <v>4281</v>
      </c>
      <c r="D180" s="90" t="s">
        <v>422</v>
      </c>
    </row>
    <row r="181" spans="1:4" ht="12.75">
      <c r="A181" s="90"/>
      <c r="B181" s="139" t="s">
        <v>406</v>
      </c>
      <c r="C181" s="245">
        <v>4285</v>
      </c>
      <c r="D181" s="90" t="s">
        <v>426</v>
      </c>
    </row>
    <row r="182" spans="1:4" ht="12.75">
      <c r="A182" s="90"/>
      <c r="B182" s="139" t="s">
        <v>406</v>
      </c>
      <c r="C182" s="245">
        <v>4289</v>
      </c>
      <c r="D182" s="90" t="s">
        <v>430</v>
      </c>
    </row>
    <row r="183" spans="1:4" ht="12.75">
      <c r="A183" s="90"/>
      <c r="B183" s="139" t="s">
        <v>406</v>
      </c>
      <c r="C183" s="245">
        <v>4301</v>
      </c>
      <c r="D183" s="90" t="s">
        <v>439</v>
      </c>
    </row>
    <row r="184" spans="1:4" ht="12.75">
      <c r="A184" s="90"/>
      <c r="B184" s="139" t="s">
        <v>494</v>
      </c>
      <c r="C184" s="245">
        <v>4338</v>
      </c>
      <c r="D184" s="90" t="s">
        <v>493</v>
      </c>
    </row>
    <row r="185" spans="1:4" ht="12.75">
      <c r="A185" s="90"/>
      <c r="B185" s="139" t="s">
        <v>480</v>
      </c>
      <c r="C185" s="245">
        <v>4326</v>
      </c>
      <c r="D185" s="90" t="s">
        <v>479</v>
      </c>
    </row>
    <row r="186" spans="1:4" ht="12.75">
      <c r="A186" s="90"/>
      <c r="B186" s="90" t="s">
        <v>334</v>
      </c>
      <c r="C186" s="245">
        <v>4165</v>
      </c>
      <c r="D186" s="90" t="s">
        <v>334</v>
      </c>
    </row>
    <row r="187" spans="1:4" ht="12.75">
      <c r="A187" s="90"/>
      <c r="B187" s="98" t="s">
        <v>547</v>
      </c>
      <c r="C187" s="247">
        <v>9366</v>
      </c>
      <c r="D187" s="98" t="s">
        <v>547</v>
      </c>
    </row>
    <row r="188" spans="1:4" ht="12.75">
      <c r="A188" s="90"/>
      <c r="B188" s="98" t="s">
        <v>549</v>
      </c>
      <c r="C188" s="247">
        <v>9367</v>
      </c>
      <c r="D188" s="98" t="s">
        <v>549</v>
      </c>
    </row>
    <row r="189" spans="1:4" ht="12.75">
      <c r="A189" s="90"/>
      <c r="B189" s="98" t="s">
        <v>550</v>
      </c>
      <c r="C189" s="247">
        <v>9368</v>
      </c>
      <c r="D189" s="98" t="s">
        <v>550</v>
      </c>
    </row>
    <row r="190" spans="1:4" ht="12.75">
      <c r="A190" s="90"/>
      <c r="B190" s="98" t="s">
        <v>551</v>
      </c>
      <c r="C190" s="247">
        <v>9369</v>
      </c>
      <c r="D190" s="98" t="s">
        <v>551</v>
      </c>
    </row>
    <row r="191" spans="1:4" ht="12.75">
      <c r="A191" s="90"/>
      <c r="B191" s="90" t="s">
        <v>163</v>
      </c>
      <c r="C191" s="245">
        <v>4673</v>
      </c>
      <c r="D191" s="90" t="s">
        <v>163</v>
      </c>
    </row>
    <row r="192" spans="1:4" ht="12.75">
      <c r="A192" s="90"/>
      <c r="B192" s="90" t="s">
        <v>573</v>
      </c>
      <c r="C192" s="245">
        <v>9411</v>
      </c>
      <c r="D192" s="90" t="s">
        <v>572</v>
      </c>
    </row>
    <row r="193" spans="1:4" ht="12.75">
      <c r="A193" s="90"/>
      <c r="B193" s="90" t="s">
        <v>574</v>
      </c>
      <c r="C193" s="245">
        <v>9412</v>
      </c>
      <c r="D193" s="90" t="s">
        <v>572</v>
      </c>
    </row>
    <row r="194" spans="1:4" ht="12.75">
      <c r="A194" s="82"/>
      <c r="B194" s="82" t="s">
        <v>575</v>
      </c>
      <c r="C194" s="245">
        <v>9413</v>
      </c>
      <c r="D194" s="82" t="s">
        <v>572</v>
      </c>
    </row>
    <row r="195" spans="1:4" ht="12.75">
      <c r="A195" s="90"/>
      <c r="B195" s="90" t="s">
        <v>576</v>
      </c>
      <c r="C195" s="245">
        <v>9414</v>
      </c>
      <c r="D195" s="90" t="s">
        <v>572</v>
      </c>
    </row>
    <row r="196" spans="1:4" ht="12.75">
      <c r="A196" s="146"/>
      <c r="B196" s="243" t="s">
        <v>59</v>
      </c>
      <c r="C196" s="249">
        <v>4056</v>
      </c>
      <c r="D196" s="243" t="s">
        <v>59</v>
      </c>
    </row>
    <row r="197" spans="1:4" ht="12.75">
      <c r="A197" s="90"/>
      <c r="B197" s="90" t="s">
        <v>527</v>
      </c>
      <c r="C197" s="245">
        <v>4653</v>
      </c>
      <c r="D197" s="90" t="s">
        <v>526</v>
      </c>
    </row>
    <row r="198" spans="1:4" ht="12.75">
      <c r="A198" s="90"/>
      <c r="B198" s="90" t="s">
        <v>71</v>
      </c>
      <c r="C198" s="245">
        <v>4078</v>
      </c>
      <c r="D198" s="90" t="s">
        <v>71</v>
      </c>
    </row>
    <row r="199" spans="1:4" ht="12.75">
      <c r="A199" s="90"/>
      <c r="B199" s="90" t="s">
        <v>72</v>
      </c>
      <c r="C199" s="245">
        <v>4079</v>
      </c>
      <c r="D199" s="90" t="s">
        <v>72</v>
      </c>
    </row>
    <row r="200" spans="1:4" ht="12.75">
      <c r="A200" s="90"/>
      <c r="B200" s="94" t="s">
        <v>233</v>
      </c>
      <c r="C200" s="245">
        <v>2028</v>
      </c>
      <c r="D200" s="90" t="s">
        <v>233</v>
      </c>
    </row>
    <row r="201" spans="1:4" ht="12.75">
      <c r="A201" s="90"/>
      <c r="B201" s="90" t="s">
        <v>76</v>
      </c>
      <c r="C201" s="245">
        <v>4085</v>
      </c>
      <c r="D201" s="90" t="s">
        <v>76</v>
      </c>
    </row>
    <row r="202" spans="1:4" ht="12.75">
      <c r="A202" s="90"/>
      <c r="B202" s="90" t="s">
        <v>313</v>
      </c>
      <c r="C202" s="245">
        <v>4076</v>
      </c>
      <c r="D202" s="90" t="s">
        <v>68</v>
      </c>
    </row>
    <row r="203" spans="1:4" ht="12.75">
      <c r="A203" s="90"/>
      <c r="B203" s="90" t="s">
        <v>313</v>
      </c>
      <c r="C203" s="245">
        <v>4077</v>
      </c>
      <c r="D203" s="90" t="s">
        <v>70</v>
      </c>
    </row>
    <row r="204" spans="1:4" ht="12.75">
      <c r="A204" s="90"/>
      <c r="B204" s="90" t="s">
        <v>313</v>
      </c>
      <c r="C204" s="245">
        <v>4080</v>
      </c>
      <c r="D204" s="90" t="s">
        <v>314</v>
      </c>
    </row>
    <row r="205" spans="1:4" ht="12.75">
      <c r="A205" s="90"/>
      <c r="B205" s="90" t="s">
        <v>313</v>
      </c>
      <c r="C205" s="245">
        <v>4083</v>
      </c>
      <c r="D205" s="90" t="s">
        <v>167</v>
      </c>
    </row>
    <row r="206" spans="1:4" ht="12.75">
      <c r="A206" s="90"/>
      <c r="B206" s="90" t="s">
        <v>313</v>
      </c>
      <c r="C206" s="245">
        <v>4084</v>
      </c>
      <c r="D206" s="90" t="s">
        <v>75</v>
      </c>
    </row>
    <row r="207" spans="1:4" ht="12.75">
      <c r="A207" s="90"/>
      <c r="B207" s="90" t="s">
        <v>313</v>
      </c>
      <c r="C207" s="245">
        <v>4106</v>
      </c>
      <c r="D207" s="90" t="s">
        <v>89</v>
      </c>
    </row>
    <row r="208" spans="1:4" ht="12.75">
      <c r="A208" s="90"/>
      <c r="B208" s="90" t="s">
        <v>313</v>
      </c>
      <c r="C208" s="245">
        <v>4651</v>
      </c>
      <c r="D208" s="90" t="s">
        <v>153</v>
      </c>
    </row>
    <row r="209" spans="1:4" ht="12.75">
      <c r="A209" s="90"/>
      <c r="B209" s="139" t="s">
        <v>360</v>
      </c>
      <c r="C209" s="245">
        <v>4200</v>
      </c>
      <c r="D209" s="90" t="s">
        <v>359</v>
      </c>
    </row>
    <row r="210" spans="1:4" ht="12.75">
      <c r="A210" s="90"/>
      <c r="B210" s="139" t="s">
        <v>360</v>
      </c>
      <c r="C210" s="245">
        <v>4201</v>
      </c>
      <c r="D210" s="90" t="s">
        <v>90</v>
      </c>
    </row>
    <row r="211" spans="1:4" ht="12.75">
      <c r="A211" s="90"/>
      <c r="B211" s="139" t="s">
        <v>360</v>
      </c>
      <c r="C211" s="245">
        <v>4204</v>
      </c>
      <c r="D211" s="90" t="s">
        <v>91</v>
      </c>
    </row>
    <row r="212" spans="1:4" ht="12.75">
      <c r="A212" s="90"/>
      <c r="B212" s="139" t="s">
        <v>360</v>
      </c>
      <c r="C212" s="245">
        <v>4205</v>
      </c>
      <c r="D212" s="90" t="s">
        <v>361</v>
      </c>
    </row>
    <row r="213" spans="1:4" ht="12.75">
      <c r="A213" s="90"/>
      <c r="B213" s="139" t="s">
        <v>360</v>
      </c>
      <c r="C213" s="245">
        <v>4206</v>
      </c>
      <c r="D213" s="90" t="s">
        <v>362</v>
      </c>
    </row>
    <row r="214" spans="1:4" ht="12.75">
      <c r="A214" s="90"/>
      <c r="B214" s="139" t="s">
        <v>360</v>
      </c>
      <c r="C214" s="245">
        <v>4207</v>
      </c>
      <c r="D214" s="90" t="s">
        <v>92</v>
      </c>
    </row>
    <row r="215" spans="1:4" ht="12.75">
      <c r="A215" s="90"/>
      <c r="B215" s="139" t="s">
        <v>360</v>
      </c>
      <c r="C215" s="245">
        <v>4208</v>
      </c>
      <c r="D215" s="90" t="s">
        <v>363</v>
      </c>
    </row>
    <row r="216" spans="1:4" ht="12.75">
      <c r="A216" s="90"/>
      <c r="B216" s="139" t="s">
        <v>360</v>
      </c>
      <c r="C216" s="245">
        <v>4209</v>
      </c>
      <c r="D216" s="90" t="s">
        <v>93</v>
      </c>
    </row>
    <row r="217" spans="1:4" ht="12.75">
      <c r="A217" s="90"/>
      <c r="B217" s="139" t="s">
        <v>360</v>
      </c>
      <c r="C217" s="245">
        <v>4210</v>
      </c>
      <c r="D217" s="90" t="s">
        <v>364</v>
      </c>
    </row>
    <row r="218" spans="1:4" ht="12.75">
      <c r="A218" s="90"/>
      <c r="B218" s="139" t="s">
        <v>360</v>
      </c>
      <c r="C218" s="245">
        <v>4211</v>
      </c>
      <c r="D218" s="90" t="s">
        <v>365</v>
      </c>
    </row>
    <row r="219" spans="1:4" ht="12.75">
      <c r="A219" s="90"/>
      <c r="B219" s="139" t="s">
        <v>360</v>
      </c>
      <c r="C219" s="245">
        <v>4212</v>
      </c>
      <c r="D219" s="90" t="s">
        <v>366</v>
      </c>
    </row>
    <row r="220" spans="1:4" ht="12.75">
      <c r="A220" s="90"/>
      <c r="B220" s="139" t="s">
        <v>360</v>
      </c>
      <c r="C220" s="245">
        <v>4213</v>
      </c>
      <c r="D220" s="90" t="s">
        <v>94</v>
      </c>
    </row>
    <row r="221" spans="1:4" ht="12.75">
      <c r="A221" s="90"/>
      <c r="B221" s="139" t="s">
        <v>360</v>
      </c>
      <c r="C221" s="245">
        <v>4214</v>
      </c>
      <c r="D221" s="90" t="s">
        <v>95</v>
      </c>
    </row>
    <row r="222" spans="1:4" ht="12.75">
      <c r="A222" s="90"/>
      <c r="B222" s="139" t="s">
        <v>360</v>
      </c>
      <c r="C222" s="245">
        <v>4215</v>
      </c>
      <c r="D222" s="90" t="s">
        <v>96</v>
      </c>
    </row>
    <row r="223" spans="1:4" ht="12.75">
      <c r="A223" s="90"/>
      <c r="B223" s="139" t="s">
        <v>360</v>
      </c>
      <c r="C223" s="245">
        <v>4216</v>
      </c>
      <c r="D223" s="90" t="s">
        <v>367</v>
      </c>
    </row>
    <row r="224" spans="1:4" ht="12.75">
      <c r="A224" s="90"/>
      <c r="B224" s="139" t="s">
        <v>360</v>
      </c>
      <c r="C224" s="245">
        <v>4217</v>
      </c>
      <c r="D224" s="90" t="s">
        <v>368</v>
      </c>
    </row>
    <row r="225" spans="1:4" ht="12.75">
      <c r="A225" s="90"/>
      <c r="B225" s="139" t="s">
        <v>360</v>
      </c>
      <c r="C225" s="245">
        <v>4218</v>
      </c>
      <c r="D225" s="90" t="s">
        <v>369</v>
      </c>
    </row>
    <row r="226" spans="1:4" ht="12.75">
      <c r="A226" s="90"/>
      <c r="B226" s="139" t="s">
        <v>360</v>
      </c>
      <c r="C226" s="245">
        <v>4219</v>
      </c>
      <c r="D226" s="90" t="s">
        <v>97</v>
      </c>
    </row>
    <row r="227" spans="1:4" ht="12.75">
      <c r="A227" s="90"/>
      <c r="B227" s="139" t="s">
        <v>360</v>
      </c>
      <c r="C227" s="245">
        <v>4220</v>
      </c>
      <c r="D227" s="90" t="s">
        <v>370</v>
      </c>
    </row>
    <row r="228" spans="1:4" ht="12.75">
      <c r="A228" s="90"/>
      <c r="B228" s="139" t="s">
        <v>360</v>
      </c>
      <c r="C228" s="245">
        <v>4221</v>
      </c>
      <c r="D228" s="90" t="s">
        <v>371</v>
      </c>
    </row>
    <row r="229" spans="1:4" ht="12.75">
      <c r="A229" s="90"/>
      <c r="B229" s="139" t="s">
        <v>360</v>
      </c>
      <c r="C229" s="245">
        <v>4222</v>
      </c>
      <c r="D229" s="90" t="s">
        <v>98</v>
      </c>
    </row>
    <row r="230" spans="1:4" ht="12.75">
      <c r="A230" s="90"/>
      <c r="B230" s="139" t="s">
        <v>360</v>
      </c>
      <c r="C230" s="245">
        <v>4223</v>
      </c>
      <c r="D230" s="90" t="s">
        <v>99</v>
      </c>
    </row>
    <row r="231" spans="1:4" ht="12.75">
      <c r="A231" s="90"/>
      <c r="B231" s="139" t="s">
        <v>360</v>
      </c>
      <c r="C231" s="245">
        <v>4224</v>
      </c>
      <c r="D231" s="90" t="s">
        <v>100</v>
      </c>
    </row>
    <row r="232" spans="1:4" ht="12.75">
      <c r="A232" s="90"/>
      <c r="B232" s="139" t="s">
        <v>360</v>
      </c>
      <c r="C232" s="245">
        <v>4738</v>
      </c>
      <c r="D232" s="90" t="s">
        <v>168</v>
      </c>
    </row>
    <row r="233" spans="1:4" ht="12.75">
      <c r="A233" s="90"/>
      <c r="B233" s="90" t="s">
        <v>438</v>
      </c>
      <c r="C233" s="245">
        <v>4296</v>
      </c>
      <c r="D233" s="90" t="s">
        <v>438</v>
      </c>
    </row>
    <row r="234" spans="1:4" ht="12.75">
      <c r="A234" s="90"/>
      <c r="B234" s="90" t="s">
        <v>121</v>
      </c>
      <c r="C234" s="245">
        <v>4302</v>
      </c>
      <c r="D234" s="90" t="s">
        <v>121</v>
      </c>
    </row>
    <row r="235" spans="1:4" ht="12.75">
      <c r="A235" s="90"/>
      <c r="B235" s="90" t="s">
        <v>481</v>
      </c>
      <c r="C235" s="245">
        <v>4327</v>
      </c>
      <c r="D235" s="90" t="s">
        <v>481</v>
      </c>
    </row>
    <row r="236" spans="1:4" ht="12.75">
      <c r="A236" s="90"/>
      <c r="B236" s="160" t="s">
        <v>298</v>
      </c>
      <c r="C236" s="249">
        <v>4058</v>
      </c>
      <c r="D236" s="160" t="s">
        <v>61</v>
      </c>
    </row>
    <row r="237" spans="1:4" ht="12.75">
      <c r="A237" s="90"/>
      <c r="B237" s="90" t="s">
        <v>283</v>
      </c>
      <c r="C237" s="245">
        <v>4031</v>
      </c>
      <c r="D237" s="90" t="s">
        <v>43</v>
      </c>
    </row>
    <row r="238" spans="1:4" ht="12.75">
      <c r="A238" s="90"/>
      <c r="B238" s="90" t="s">
        <v>336</v>
      </c>
      <c r="C238" s="245">
        <v>4167</v>
      </c>
      <c r="D238" s="90" t="s">
        <v>336</v>
      </c>
    </row>
    <row r="239" spans="1:4" ht="12.75">
      <c r="A239" s="90"/>
      <c r="B239" s="139" t="s">
        <v>485</v>
      </c>
      <c r="C239" s="245">
        <v>4331</v>
      </c>
      <c r="D239" s="90" t="s">
        <v>134</v>
      </c>
    </row>
    <row r="240" spans="1:4" ht="12.75">
      <c r="A240" s="90"/>
      <c r="B240" s="139" t="s">
        <v>485</v>
      </c>
      <c r="C240" s="245">
        <v>4334</v>
      </c>
      <c r="D240" s="90" t="s">
        <v>488</v>
      </c>
    </row>
    <row r="241" spans="1:4" ht="12.75">
      <c r="A241" s="90"/>
      <c r="B241" s="139" t="s">
        <v>442</v>
      </c>
      <c r="C241" s="245">
        <v>4303</v>
      </c>
      <c r="D241" s="90" t="s">
        <v>441</v>
      </c>
    </row>
    <row r="242" spans="1:4" ht="12.75">
      <c r="A242" s="90"/>
      <c r="B242" s="139" t="s">
        <v>442</v>
      </c>
      <c r="C242" s="245">
        <v>4328</v>
      </c>
      <c r="D242" s="90" t="s">
        <v>482</v>
      </c>
    </row>
    <row r="243" spans="1:4" ht="12.75">
      <c r="A243" s="90"/>
      <c r="B243" s="139" t="s">
        <v>442</v>
      </c>
      <c r="C243" s="245">
        <v>4329</v>
      </c>
      <c r="D243" s="90" t="s">
        <v>133</v>
      </c>
    </row>
    <row r="244" spans="1:4" ht="12.75">
      <c r="A244" s="90"/>
      <c r="B244" s="90" t="s">
        <v>44</v>
      </c>
      <c r="C244" s="245">
        <v>4032</v>
      </c>
      <c r="D244" s="90" t="s">
        <v>44</v>
      </c>
    </row>
    <row r="245" spans="1:4" ht="12.75">
      <c r="A245" s="90"/>
      <c r="B245" s="90" t="s">
        <v>44</v>
      </c>
      <c r="C245" s="245">
        <v>4032</v>
      </c>
      <c r="D245" s="90" t="s">
        <v>44</v>
      </c>
    </row>
    <row r="246" spans="1:4" ht="12.75">
      <c r="A246" s="90"/>
      <c r="B246" s="160" t="s">
        <v>44</v>
      </c>
      <c r="C246" s="249">
        <v>4032</v>
      </c>
      <c r="D246" s="160" t="s">
        <v>44</v>
      </c>
    </row>
    <row r="247" spans="1:4" ht="12.75">
      <c r="A247" s="90"/>
      <c r="B247" s="90" t="s">
        <v>212</v>
      </c>
      <c r="C247" s="245">
        <v>4013</v>
      </c>
      <c r="D247" s="90" t="s">
        <v>212</v>
      </c>
    </row>
    <row r="248" spans="1:4" ht="12.75">
      <c r="A248" s="90"/>
      <c r="B248" s="90" t="s">
        <v>320</v>
      </c>
      <c r="C248" s="245">
        <v>4151</v>
      </c>
      <c r="D248" s="90" t="s">
        <v>320</v>
      </c>
    </row>
    <row r="249" spans="1:4" ht="12.75">
      <c r="A249" s="90"/>
      <c r="B249" s="90" t="s">
        <v>337</v>
      </c>
      <c r="C249" s="245">
        <v>4168</v>
      </c>
      <c r="D249" s="90" t="s">
        <v>337</v>
      </c>
    </row>
    <row r="250" spans="1:4" ht="12.75">
      <c r="A250" s="90"/>
      <c r="B250" s="90" t="s">
        <v>329</v>
      </c>
      <c r="C250" s="245">
        <v>4160</v>
      </c>
      <c r="D250" s="90" t="s">
        <v>329</v>
      </c>
    </row>
    <row r="251" spans="1:4" ht="12.75">
      <c r="A251" s="90"/>
      <c r="B251" s="90" t="s">
        <v>351</v>
      </c>
      <c r="C251" s="245">
        <v>4182</v>
      </c>
      <c r="D251" s="90" t="s">
        <v>351</v>
      </c>
    </row>
    <row r="252" spans="1:4" ht="12.75">
      <c r="A252" s="90"/>
      <c r="B252" s="90" t="s">
        <v>327</v>
      </c>
      <c r="C252" s="245">
        <v>4158</v>
      </c>
      <c r="D252" s="90" t="s">
        <v>327</v>
      </c>
    </row>
    <row r="253" spans="1:4" ht="12.75">
      <c r="A253" s="90"/>
      <c r="B253" s="90" t="s">
        <v>323</v>
      </c>
      <c r="C253" s="245">
        <v>4154</v>
      </c>
      <c r="D253" s="90" t="s">
        <v>323</v>
      </c>
    </row>
    <row r="254" spans="1:4" ht="12.75">
      <c r="A254" s="90"/>
      <c r="B254" s="90" t="s">
        <v>324</v>
      </c>
      <c r="C254" s="245">
        <v>4155</v>
      </c>
      <c r="D254" s="90" t="s">
        <v>324</v>
      </c>
    </row>
    <row r="255" spans="1:4" ht="12.75">
      <c r="A255" s="90"/>
      <c r="B255" s="90" t="s">
        <v>325</v>
      </c>
      <c r="C255" s="245">
        <v>4156</v>
      </c>
      <c r="D255" s="90" t="s">
        <v>325</v>
      </c>
    </row>
    <row r="256" spans="1:4" ht="12.75">
      <c r="A256" s="90"/>
      <c r="B256" s="90" t="s">
        <v>326</v>
      </c>
      <c r="C256" s="245">
        <v>4157</v>
      </c>
      <c r="D256" s="90" t="s">
        <v>326</v>
      </c>
    </row>
    <row r="257" spans="1:4" ht="12.75">
      <c r="A257" s="90"/>
      <c r="B257" s="90" t="s">
        <v>123</v>
      </c>
      <c r="C257" s="245">
        <v>4305</v>
      </c>
      <c r="D257" s="90" t="s">
        <v>123</v>
      </c>
    </row>
    <row r="258" spans="1:4" ht="12.75">
      <c r="A258" s="90"/>
      <c r="B258" s="90" t="s">
        <v>123</v>
      </c>
      <c r="C258" s="245">
        <v>4306</v>
      </c>
      <c r="D258" s="90" t="s">
        <v>444</v>
      </c>
    </row>
    <row r="259" spans="1:4" ht="12.75">
      <c r="A259" s="90"/>
      <c r="B259" s="90" t="s">
        <v>353</v>
      </c>
      <c r="C259" s="245">
        <v>4184</v>
      </c>
      <c r="D259" s="90" t="s">
        <v>353</v>
      </c>
    </row>
    <row r="260" spans="1:4" ht="12.75">
      <c r="A260" s="90"/>
      <c r="B260" s="90" t="s">
        <v>37</v>
      </c>
      <c r="C260" s="245">
        <v>4012</v>
      </c>
      <c r="D260" s="90" t="s">
        <v>37</v>
      </c>
    </row>
    <row r="261" spans="1:4" ht="12.75">
      <c r="A261" s="90"/>
      <c r="B261" s="90" t="s">
        <v>73</v>
      </c>
      <c r="C261" s="245">
        <v>4081</v>
      </c>
      <c r="D261" s="90" t="s">
        <v>73</v>
      </c>
    </row>
    <row r="262" spans="1:4" ht="12.75">
      <c r="A262" s="90"/>
      <c r="B262" s="160" t="s">
        <v>62</v>
      </c>
      <c r="C262" s="249">
        <v>4060</v>
      </c>
      <c r="D262" s="160" t="s">
        <v>62</v>
      </c>
    </row>
    <row r="263" spans="1:4" ht="12.75">
      <c r="A263" s="90"/>
      <c r="B263" s="94" t="s">
        <v>234</v>
      </c>
      <c r="C263" s="245">
        <v>2029</v>
      </c>
      <c r="D263" s="90" t="s">
        <v>234</v>
      </c>
    </row>
    <row r="264" spans="1:4" ht="12.75">
      <c r="A264" s="90"/>
      <c r="B264" s="94" t="s">
        <v>235</v>
      </c>
      <c r="C264" s="245">
        <v>2030</v>
      </c>
      <c r="D264" s="90" t="s">
        <v>235</v>
      </c>
    </row>
    <row r="265" spans="1:4" ht="12.75">
      <c r="A265" s="90"/>
      <c r="B265" s="94" t="s">
        <v>236</v>
      </c>
      <c r="C265" s="245">
        <v>2031</v>
      </c>
      <c r="D265" s="90" t="s">
        <v>236</v>
      </c>
    </row>
    <row r="266" spans="1:4" ht="12.75">
      <c r="A266" s="90"/>
      <c r="B266" s="94" t="s">
        <v>237</v>
      </c>
      <c r="C266" s="245">
        <v>2032</v>
      </c>
      <c r="D266" s="90" t="s">
        <v>237</v>
      </c>
    </row>
    <row r="267" spans="1:4" ht="12.75">
      <c r="A267" s="90"/>
      <c r="B267" s="90" t="s">
        <v>341</v>
      </c>
      <c r="C267" s="245">
        <v>4172</v>
      </c>
      <c r="D267" s="90" t="s">
        <v>341</v>
      </c>
    </row>
    <row r="268" spans="1:4" ht="12.75">
      <c r="A268" s="90"/>
      <c r="B268" s="90" t="s">
        <v>344</v>
      </c>
      <c r="C268" s="245">
        <v>4175</v>
      </c>
      <c r="D268" s="90" t="s">
        <v>344</v>
      </c>
    </row>
    <row r="269" spans="1:4" ht="12.75">
      <c r="A269" s="90"/>
      <c r="B269" s="139" t="s">
        <v>453</v>
      </c>
      <c r="C269" s="245">
        <v>4311</v>
      </c>
      <c r="D269" s="90" t="s">
        <v>452</v>
      </c>
    </row>
    <row r="270" spans="1:4" ht="12.75">
      <c r="A270" s="90"/>
      <c r="B270" s="139" t="s">
        <v>453</v>
      </c>
      <c r="C270" s="245">
        <v>4314</v>
      </c>
      <c r="D270" s="90" t="s">
        <v>128</v>
      </c>
    </row>
    <row r="271" spans="1:4" ht="12.75">
      <c r="A271" s="90"/>
      <c r="B271" s="139" t="s">
        <v>457</v>
      </c>
      <c r="C271" s="245">
        <v>4313</v>
      </c>
      <c r="D271" s="90" t="s">
        <v>126</v>
      </c>
    </row>
    <row r="272" spans="1:4" ht="12.75">
      <c r="A272" s="90"/>
      <c r="B272" s="139" t="s">
        <v>455</v>
      </c>
      <c r="C272" s="245">
        <v>4312</v>
      </c>
      <c r="D272" s="90" t="s">
        <v>21</v>
      </c>
    </row>
    <row r="273" spans="1:4" ht="12.75">
      <c r="A273" s="90"/>
      <c r="B273" s="90" t="s">
        <v>540</v>
      </c>
      <c r="C273" s="245">
        <v>6193</v>
      </c>
      <c r="D273" s="90" t="s">
        <v>540</v>
      </c>
    </row>
    <row r="274" spans="1:4" ht="12.75">
      <c r="A274" s="90"/>
      <c r="B274" s="90" t="s">
        <v>352</v>
      </c>
      <c r="C274" s="245">
        <v>4183</v>
      </c>
      <c r="D274" s="90" t="s">
        <v>352</v>
      </c>
    </row>
    <row r="275" spans="1:4" ht="12.75">
      <c r="A275" s="90"/>
      <c r="B275" s="90" t="s">
        <v>349</v>
      </c>
      <c r="C275" s="245">
        <v>4180</v>
      </c>
      <c r="D275" s="90" t="s">
        <v>349</v>
      </c>
    </row>
    <row r="276" spans="1:4" ht="12.75">
      <c r="A276" s="90"/>
      <c r="B276" s="128" t="s">
        <v>350</v>
      </c>
      <c r="C276" s="250">
        <v>4181</v>
      </c>
      <c r="D276" s="128" t="s">
        <v>350</v>
      </c>
    </row>
    <row r="277" spans="1:4" ht="12.75">
      <c r="A277" s="90"/>
      <c r="B277" s="90" t="s">
        <v>345</v>
      </c>
      <c r="C277" s="245">
        <v>4176</v>
      </c>
      <c r="D277" s="90" t="s">
        <v>345</v>
      </c>
    </row>
    <row r="278" spans="1:4" ht="12.75">
      <c r="A278" s="90"/>
      <c r="B278" s="90" t="s">
        <v>270</v>
      </c>
      <c r="C278" s="245">
        <v>4017</v>
      </c>
      <c r="D278" s="90" t="s">
        <v>269</v>
      </c>
    </row>
    <row r="279" spans="1:4" ht="12.75">
      <c r="A279" s="90"/>
      <c r="B279" s="90" t="s">
        <v>265</v>
      </c>
      <c r="C279" s="245">
        <v>4014</v>
      </c>
      <c r="D279" s="90" t="s">
        <v>264</v>
      </c>
    </row>
    <row r="280" spans="1:4" ht="12.75">
      <c r="A280" s="90"/>
      <c r="B280" s="90" t="s">
        <v>265</v>
      </c>
      <c r="C280" s="245">
        <v>4016</v>
      </c>
      <c r="D280" s="90" t="s">
        <v>268</v>
      </c>
    </row>
    <row r="281" spans="1:4" ht="12.75">
      <c r="A281" s="90"/>
      <c r="B281" s="90" t="s">
        <v>267</v>
      </c>
      <c r="C281" s="245">
        <v>4015</v>
      </c>
      <c r="D281" s="90" t="s">
        <v>266</v>
      </c>
    </row>
    <row r="282" spans="1:4" ht="12.75">
      <c r="A282" s="90"/>
      <c r="B282" s="139" t="s">
        <v>447</v>
      </c>
      <c r="C282" s="245">
        <v>4307</v>
      </c>
      <c r="D282" s="90" t="s">
        <v>446</v>
      </c>
    </row>
    <row r="283" spans="1:4" ht="12.75">
      <c r="A283" s="90"/>
      <c r="B283" s="139" t="s">
        <v>447</v>
      </c>
      <c r="C283" s="245">
        <v>4308</v>
      </c>
      <c r="D283" s="90" t="s">
        <v>448</v>
      </c>
    </row>
    <row r="284" spans="1:4" ht="12.75">
      <c r="A284" s="90"/>
      <c r="B284" s="139" t="s">
        <v>447</v>
      </c>
      <c r="C284" s="245">
        <v>4309</v>
      </c>
      <c r="D284" s="90" t="s">
        <v>449</v>
      </c>
    </row>
    <row r="285" spans="1:4" ht="12.75">
      <c r="A285" s="90"/>
      <c r="B285" s="139" t="s">
        <v>447</v>
      </c>
      <c r="C285" s="245">
        <v>4310</v>
      </c>
      <c r="D285" s="90" t="s">
        <v>450</v>
      </c>
    </row>
    <row r="286" spans="1:4" ht="12.75">
      <c r="A286" s="90"/>
      <c r="B286" s="139" t="s">
        <v>447</v>
      </c>
      <c r="C286" s="245">
        <v>4318</v>
      </c>
      <c r="D286" s="90" t="s">
        <v>464</v>
      </c>
    </row>
    <row r="287" spans="1:4" ht="12.75">
      <c r="A287" s="90"/>
      <c r="B287" s="139" t="s">
        <v>463</v>
      </c>
      <c r="C287" s="245">
        <v>4317</v>
      </c>
      <c r="D287" s="90" t="s">
        <v>462</v>
      </c>
    </row>
    <row r="288" spans="1:4" ht="12.75">
      <c r="A288" s="90"/>
      <c r="B288" s="139" t="s">
        <v>460</v>
      </c>
      <c r="C288" s="245">
        <v>4316</v>
      </c>
      <c r="D288" s="90" t="s">
        <v>459</v>
      </c>
    </row>
    <row r="289" spans="1:4" ht="12.75">
      <c r="A289" s="90"/>
      <c r="B289" s="94" t="s">
        <v>238</v>
      </c>
      <c r="C289" s="245">
        <v>2033</v>
      </c>
      <c r="D289" s="90" t="s">
        <v>238</v>
      </c>
    </row>
    <row r="290" spans="1:4" ht="12.75">
      <c r="A290" s="90"/>
      <c r="B290" s="160" t="s">
        <v>301</v>
      </c>
      <c r="C290" s="249">
        <v>4061</v>
      </c>
      <c r="D290" s="160" t="s">
        <v>63</v>
      </c>
    </row>
    <row r="291" spans="1:4" ht="12.75">
      <c r="A291" s="90"/>
      <c r="B291" s="90" t="s">
        <v>301</v>
      </c>
      <c r="C291" s="245">
        <v>4670</v>
      </c>
      <c r="D291" s="90" t="s">
        <v>162</v>
      </c>
    </row>
    <row r="292" spans="1:4" ht="12.75">
      <c r="A292" s="90"/>
      <c r="B292" s="160" t="s">
        <v>288</v>
      </c>
      <c r="C292" s="249">
        <v>4037</v>
      </c>
      <c r="D292" s="160" t="s">
        <v>287</v>
      </c>
    </row>
    <row r="293" spans="1:4" ht="12.75">
      <c r="A293" s="90"/>
      <c r="B293" s="139" t="s">
        <v>487</v>
      </c>
      <c r="C293" s="245">
        <v>4332</v>
      </c>
      <c r="D293" s="90" t="s">
        <v>135</v>
      </c>
    </row>
    <row r="294" spans="1:4" ht="12.75">
      <c r="A294" s="90"/>
      <c r="B294" s="139" t="s">
        <v>487</v>
      </c>
      <c r="C294" s="245">
        <v>4333</v>
      </c>
      <c r="D294" s="90" t="s">
        <v>136</v>
      </c>
    </row>
    <row r="295" spans="1:4" ht="12.75">
      <c r="A295" s="90"/>
      <c r="B295" s="139" t="s">
        <v>467</v>
      </c>
      <c r="C295" s="245">
        <v>4319</v>
      </c>
      <c r="D295" s="90" t="s">
        <v>466</v>
      </c>
    </row>
    <row r="296" spans="1:4" ht="12.75">
      <c r="A296" s="90"/>
      <c r="B296" s="139" t="s">
        <v>467</v>
      </c>
      <c r="C296" s="245">
        <v>4330</v>
      </c>
      <c r="D296" s="90" t="s">
        <v>483</v>
      </c>
    </row>
    <row r="297" spans="1:4" ht="12.75">
      <c r="A297" s="90"/>
      <c r="B297" s="160" t="s">
        <v>47</v>
      </c>
      <c r="C297" s="249">
        <v>4038</v>
      </c>
      <c r="D297" s="160" t="s">
        <v>47</v>
      </c>
    </row>
    <row r="298" spans="1:4" ht="12.75">
      <c r="A298" s="90"/>
      <c r="B298" s="160" t="s">
        <v>47</v>
      </c>
      <c r="C298" s="249">
        <v>4039</v>
      </c>
      <c r="D298" s="160" t="s">
        <v>48</v>
      </c>
    </row>
    <row r="299" spans="1:4" ht="12.75">
      <c r="A299" s="90"/>
      <c r="B299" s="160" t="s">
        <v>47</v>
      </c>
      <c r="C299" s="249">
        <v>4041</v>
      </c>
      <c r="D299" s="160" t="s">
        <v>290</v>
      </c>
    </row>
    <row r="300" spans="1:4" ht="12.75">
      <c r="A300" s="90"/>
      <c r="B300" s="90" t="s">
        <v>47</v>
      </c>
      <c r="C300" s="245">
        <v>4655</v>
      </c>
      <c r="D300" s="90" t="s">
        <v>528</v>
      </c>
    </row>
    <row r="301" spans="1:4" ht="12.75">
      <c r="A301" s="90"/>
      <c r="B301" s="160" t="s">
        <v>289</v>
      </c>
      <c r="C301" s="249">
        <v>4040</v>
      </c>
      <c r="D301" s="160" t="s">
        <v>49</v>
      </c>
    </row>
    <row r="302" spans="1:4" ht="12.75">
      <c r="A302" s="90"/>
      <c r="B302" s="90" t="s">
        <v>152</v>
      </c>
      <c r="C302" s="245">
        <v>4564</v>
      </c>
      <c r="D302" s="90" t="s">
        <v>152</v>
      </c>
    </row>
    <row r="303" spans="1:4" ht="12.75">
      <c r="A303" s="90"/>
      <c r="B303" s="90" t="s">
        <v>273</v>
      </c>
      <c r="C303" s="245">
        <v>4019</v>
      </c>
      <c r="D303" s="90" t="s">
        <v>273</v>
      </c>
    </row>
    <row r="304" spans="1:4" ht="12.75">
      <c r="A304" s="90"/>
      <c r="B304" s="102" t="s">
        <v>181</v>
      </c>
      <c r="C304" s="247">
        <v>7854</v>
      </c>
      <c r="D304" s="102" t="s">
        <v>181</v>
      </c>
    </row>
    <row r="305" spans="1:4" ht="12.75">
      <c r="A305" s="90"/>
      <c r="B305" s="102" t="s">
        <v>182</v>
      </c>
      <c r="C305" s="247">
        <v>7855</v>
      </c>
      <c r="D305" s="102" t="s">
        <v>182</v>
      </c>
    </row>
    <row r="306" spans="1:4" ht="12.75">
      <c r="A306" s="90"/>
      <c r="B306" s="102" t="s">
        <v>183</v>
      </c>
      <c r="C306" s="247">
        <v>7856</v>
      </c>
      <c r="D306" s="102" t="s">
        <v>183</v>
      </c>
    </row>
    <row r="307" spans="1:4" ht="12.75">
      <c r="A307" s="90"/>
      <c r="B307" s="102" t="s">
        <v>184</v>
      </c>
      <c r="C307" s="247">
        <v>7857</v>
      </c>
      <c r="D307" s="102" t="s">
        <v>184</v>
      </c>
    </row>
    <row r="308" spans="1:4" ht="12.75">
      <c r="A308" s="90"/>
      <c r="B308" s="102" t="s">
        <v>185</v>
      </c>
      <c r="C308" s="247">
        <v>7858</v>
      </c>
      <c r="D308" s="102" t="s">
        <v>185</v>
      </c>
    </row>
    <row r="309" spans="1:4" ht="12.75">
      <c r="A309" s="90"/>
      <c r="B309" s="102" t="s">
        <v>186</v>
      </c>
      <c r="C309" s="247">
        <v>7859</v>
      </c>
      <c r="D309" s="102" t="s">
        <v>186</v>
      </c>
    </row>
    <row r="310" spans="1:4" ht="12.75">
      <c r="A310" s="90"/>
      <c r="B310" s="102" t="s">
        <v>169</v>
      </c>
      <c r="C310" s="247">
        <v>7842</v>
      </c>
      <c r="D310" s="102" t="s">
        <v>169</v>
      </c>
    </row>
    <row r="311" spans="1:4" ht="12.75">
      <c r="A311" s="90"/>
      <c r="B311" s="102" t="s">
        <v>170</v>
      </c>
      <c r="C311" s="247">
        <v>7843</v>
      </c>
      <c r="D311" s="102" t="s">
        <v>170</v>
      </c>
    </row>
    <row r="312" spans="1:4" ht="12.75">
      <c r="A312" s="90"/>
      <c r="B312" s="102" t="s">
        <v>171</v>
      </c>
      <c r="C312" s="247">
        <v>7844</v>
      </c>
      <c r="D312" s="102" t="s">
        <v>171</v>
      </c>
    </row>
    <row r="313" spans="1:4" ht="12.75">
      <c r="A313" s="90"/>
      <c r="B313" s="102" t="s">
        <v>172</v>
      </c>
      <c r="C313" s="247">
        <v>7845</v>
      </c>
      <c r="D313" s="102" t="s">
        <v>172</v>
      </c>
    </row>
    <row r="314" spans="1:4" ht="12.75">
      <c r="A314" s="90"/>
      <c r="B314" s="90" t="s">
        <v>274</v>
      </c>
      <c r="C314" s="245">
        <v>4020</v>
      </c>
      <c r="D314" s="90" t="s">
        <v>274</v>
      </c>
    </row>
    <row r="315" spans="1:4" ht="12.75">
      <c r="A315" s="90"/>
      <c r="B315" s="102" t="s">
        <v>173</v>
      </c>
      <c r="C315" s="247">
        <v>7846</v>
      </c>
      <c r="D315" s="102" t="s">
        <v>173</v>
      </c>
    </row>
    <row r="316" spans="1:4" ht="12.75">
      <c r="A316" s="90"/>
      <c r="B316" s="102" t="s">
        <v>174</v>
      </c>
      <c r="C316" s="247">
        <v>7847</v>
      </c>
      <c r="D316" s="102" t="s">
        <v>174</v>
      </c>
    </row>
    <row r="317" spans="1:4" ht="12.75">
      <c r="A317" s="90"/>
      <c r="B317" s="90" t="s">
        <v>490</v>
      </c>
      <c r="C317" s="245">
        <v>4335</v>
      </c>
      <c r="D317" s="90" t="s">
        <v>137</v>
      </c>
    </row>
    <row r="318" spans="1:4" ht="12.75">
      <c r="A318" s="90"/>
      <c r="B318" s="90" t="s">
        <v>490</v>
      </c>
      <c r="C318" s="245">
        <v>4336</v>
      </c>
      <c r="D318" s="90" t="s">
        <v>138</v>
      </c>
    </row>
    <row r="319" spans="1:4" ht="12.75">
      <c r="A319" s="90"/>
      <c r="B319" s="90" t="s">
        <v>74</v>
      </c>
      <c r="C319" s="245">
        <v>4082</v>
      </c>
      <c r="D319" s="90" t="s">
        <v>74</v>
      </c>
    </row>
    <row r="320" spans="1:4" ht="12.75">
      <c r="A320" s="90"/>
      <c r="B320" s="90" t="s">
        <v>321</v>
      </c>
      <c r="C320" s="245">
        <v>4152</v>
      </c>
      <c r="D320" s="90" t="s">
        <v>321</v>
      </c>
    </row>
    <row r="321" spans="1:4" ht="12.75">
      <c r="A321" s="90"/>
      <c r="B321" s="160" t="s">
        <v>291</v>
      </c>
      <c r="C321" s="249">
        <v>4049</v>
      </c>
      <c r="D321" s="160" t="s">
        <v>291</v>
      </c>
    </row>
    <row r="322" spans="1:4" ht="12.75">
      <c r="A322" s="90"/>
      <c r="B322" s="160" t="s">
        <v>291</v>
      </c>
      <c r="C322" s="249">
        <v>4049</v>
      </c>
      <c r="D322" s="160" t="s">
        <v>291</v>
      </c>
    </row>
    <row r="323" spans="1:4" ht="12.75">
      <c r="A323" s="90"/>
      <c r="B323" s="160" t="s">
        <v>291</v>
      </c>
      <c r="C323" s="249">
        <v>4049</v>
      </c>
      <c r="D323" s="160" t="s">
        <v>291</v>
      </c>
    </row>
    <row r="324" spans="1:4" ht="12.75">
      <c r="A324" s="90"/>
      <c r="B324" s="90" t="s">
        <v>275</v>
      </c>
      <c r="C324" s="245">
        <v>4021</v>
      </c>
      <c r="D324" s="90" t="s">
        <v>275</v>
      </c>
    </row>
    <row r="325" spans="1:4" ht="12.75">
      <c r="A325" s="90"/>
      <c r="B325" s="160" t="s">
        <v>292</v>
      </c>
      <c r="C325" s="249">
        <v>4050</v>
      </c>
      <c r="D325" s="160" t="s">
        <v>292</v>
      </c>
    </row>
    <row r="326" spans="1:4" ht="12.75">
      <c r="A326" s="90"/>
      <c r="B326" s="160" t="s">
        <v>293</v>
      </c>
      <c r="C326" s="249">
        <v>4051</v>
      </c>
      <c r="D326" s="160" t="s">
        <v>293</v>
      </c>
    </row>
    <row r="327" spans="1:4" ht="12.75">
      <c r="A327" s="90"/>
      <c r="B327" s="160" t="s">
        <v>295</v>
      </c>
      <c r="C327" s="249">
        <v>4052</v>
      </c>
      <c r="D327" s="160" t="s">
        <v>294</v>
      </c>
    </row>
    <row r="328" spans="1:4" ht="12.75">
      <c r="A328" s="90"/>
      <c r="B328" s="160" t="s">
        <v>295</v>
      </c>
      <c r="C328" s="249">
        <v>4053</v>
      </c>
      <c r="D328" s="160" t="s">
        <v>296</v>
      </c>
    </row>
    <row r="329" spans="1:4" ht="12.75">
      <c r="A329" s="90"/>
      <c r="B329" s="160" t="s">
        <v>64</v>
      </c>
      <c r="C329" s="249">
        <v>4062</v>
      </c>
      <c r="D329" s="160" t="s">
        <v>64</v>
      </c>
    </row>
    <row r="330" spans="1:4" ht="12.75">
      <c r="A330" s="90"/>
      <c r="B330" s="139" t="s">
        <v>142</v>
      </c>
      <c r="C330" s="245">
        <v>4345</v>
      </c>
      <c r="D330" s="90" t="s">
        <v>139</v>
      </c>
    </row>
    <row r="331" spans="1:4" ht="12.75">
      <c r="A331" s="90"/>
      <c r="B331" s="139" t="s">
        <v>142</v>
      </c>
      <c r="C331" s="245">
        <v>4346</v>
      </c>
      <c r="D331" s="90" t="s">
        <v>497</v>
      </c>
    </row>
    <row r="332" spans="1:4" ht="12.75">
      <c r="A332" s="90"/>
      <c r="B332" s="139" t="s">
        <v>142</v>
      </c>
      <c r="C332" s="245">
        <v>4348</v>
      </c>
      <c r="D332" s="90" t="s">
        <v>141</v>
      </c>
    </row>
    <row r="333" spans="1:4" ht="12.75">
      <c r="A333" s="90"/>
      <c r="B333" s="139" t="s">
        <v>142</v>
      </c>
      <c r="C333" s="245">
        <v>4349</v>
      </c>
      <c r="D333" s="90" t="s">
        <v>142</v>
      </c>
    </row>
    <row r="334" spans="1:4" ht="12.75">
      <c r="A334" s="90"/>
      <c r="B334" s="139" t="s">
        <v>142</v>
      </c>
      <c r="C334" s="245">
        <v>4378</v>
      </c>
      <c r="D334" s="90" t="s">
        <v>151</v>
      </c>
    </row>
    <row r="335" spans="1:4" ht="12.75">
      <c r="A335" s="90"/>
      <c r="B335" s="139" t="s">
        <v>142</v>
      </c>
      <c r="C335" s="245">
        <v>4379</v>
      </c>
      <c r="D335" s="90" t="s">
        <v>522</v>
      </c>
    </row>
    <row r="336" spans="1:4" ht="12.75">
      <c r="A336" s="90"/>
      <c r="B336" s="139" t="s">
        <v>142</v>
      </c>
      <c r="C336" s="245">
        <v>4380</v>
      </c>
      <c r="D336" s="90" t="s">
        <v>523</v>
      </c>
    </row>
    <row r="337" spans="1:4" ht="12.75">
      <c r="A337" s="90"/>
      <c r="B337" s="98" t="s">
        <v>558</v>
      </c>
      <c r="C337" s="247">
        <v>9399</v>
      </c>
      <c r="D337" s="98" t="s">
        <v>558</v>
      </c>
    </row>
    <row r="338" spans="1:4" ht="12.75">
      <c r="A338" s="90"/>
      <c r="B338" s="98" t="s">
        <v>559</v>
      </c>
      <c r="C338" s="247">
        <v>9400</v>
      </c>
      <c r="D338" s="98" t="s">
        <v>559</v>
      </c>
    </row>
    <row r="339" spans="1:4" ht="12.75">
      <c r="A339" s="90"/>
      <c r="B339" s="98" t="s">
        <v>560</v>
      </c>
      <c r="C339" s="247">
        <v>9401</v>
      </c>
      <c r="D339" s="98" t="s">
        <v>560</v>
      </c>
    </row>
    <row r="340" spans="1:4" ht="12.75">
      <c r="A340" s="90"/>
      <c r="B340" s="98" t="s">
        <v>562</v>
      </c>
      <c r="C340" s="247">
        <v>9402</v>
      </c>
      <c r="D340" s="98" t="s">
        <v>561</v>
      </c>
    </row>
    <row r="341" spans="1:4" ht="12.75">
      <c r="A341" s="90"/>
      <c r="B341" s="90" t="s">
        <v>578</v>
      </c>
      <c r="C341" s="245">
        <v>9415</v>
      </c>
      <c r="D341" s="90" t="s">
        <v>577</v>
      </c>
    </row>
    <row r="342" spans="1:4" ht="12.75">
      <c r="A342" s="90"/>
      <c r="B342" s="90" t="s">
        <v>579</v>
      </c>
      <c r="C342" s="245">
        <v>9416</v>
      </c>
      <c r="D342" s="90" t="s">
        <v>577</v>
      </c>
    </row>
    <row r="343" spans="1:4" ht="12.75">
      <c r="A343" s="90"/>
      <c r="B343" s="90" t="s">
        <v>580</v>
      </c>
      <c r="C343" s="245">
        <v>9417</v>
      </c>
      <c r="D343" s="90" t="s">
        <v>577</v>
      </c>
    </row>
    <row r="344" spans="1:4" ht="12.75">
      <c r="A344" s="90"/>
      <c r="B344" s="90" t="s">
        <v>581</v>
      </c>
      <c r="C344" s="245">
        <v>9418</v>
      </c>
      <c r="D344" s="90" t="s">
        <v>577</v>
      </c>
    </row>
    <row r="345" spans="1:4" ht="12.75">
      <c r="A345" s="90"/>
      <c r="B345" s="160" t="s">
        <v>302</v>
      </c>
      <c r="C345" s="249">
        <v>4064</v>
      </c>
      <c r="D345" s="160" t="s">
        <v>65</v>
      </c>
    </row>
    <row r="346" spans="1:4" ht="12.75">
      <c r="A346" s="90"/>
      <c r="B346" s="139" t="s">
        <v>499</v>
      </c>
      <c r="C346" s="245">
        <v>4347</v>
      </c>
      <c r="D346" s="90" t="s">
        <v>140</v>
      </c>
    </row>
    <row r="347" spans="1:4" ht="12.75">
      <c r="A347" s="90"/>
      <c r="B347" s="139" t="s">
        <v>499</v>
      </c>
      <c r="C347" s="245">
        <v>4350</v>
      </c>
      <c r="D347" s="90" t="s">
        <v>143</v>
      </c>
    </row>
    <row r="348" spans="1:4" ht="12.75">
      <c r="A348" s="90"/>
      <c r="B348" s="139" t="s">
        <v>499</v>
      </c>
      <c r="C348" s="245">
        <v>4351</v>
      </c>
      <c r="D348" s="90" t="s">
        <v>500</v>
      </c>
    </row>
    <row r="349" spans="1:4" ht="12.75">
      <c r="A349" s="90"/>
      <c r="B349" s="139" t="s">
        <v>499</v>
      </c>
      <c r="C349" s="245">
        <v>4352</v>
      </c>
      <c r="D349" s="90" t="s">
        <v>144</v>
      </c>
    </row>
    <row r="350" spans="1:4" ht="12.75">
      <c r="A350" s="90"/>
      <c r="B350" s="139" t="s">
        <v>499</v>
      </c>
      <c r="C350" s="245">
        <v>4353</v>
      </c>
      <c r="D350" s="90" t="s">
        <v>501</v>
      </c>
    </row>
    <row r="351" spans="1:4" ht="12.75">
      <c r="A351" s="90"/>
      <c r="B351" s="139" t="s">
        <v>499</v>
      </c>
      <c r="C351" s="245">
        <v>4355</v>
      </c>
      <c r="D351" s="90" t="s">
        <v>505</v>
      </c>
    </row>
    <row r="352" spans="1:4" ht="12.75">
      <c r="A352" s="90"/>
      <c r="B352" s="139" t="s">
        <v>499</v>
      </c>
      <c r="C352" s="245">
        <v>4356</v>
      </c>
      <c r="D352" s="90" t="s">
        <v>506</v>
      </c>
    </row>
    <row r="353" spans="1:4" ht="12.75">
      <c r="A353" s="90"/>
      <c r="B353" s="139" t="s">
        <v>499</v>
      </c>
      <c r="C353" s="245">
        <v>4359</v>
      </c>
      <c r="D353" s="90" t="s">
        <v>146</v>
      </c>
    </row>
    <row r="354" spans="1:4" ht="12.75">
      <c r="A354" s="90"/>
      <c r="B354" s="139" t="s">
        <v>499</v>
      </c>
      <c r="C354" s="245">
        <v>4360</v>
      </c>
      <c r="D354" s="90" t="s">
        <v>147</v>
      </c>
    </row>
    <row r="355" spans="1:4" ht="12.75">
      <c r="A355" s="90"/>
      <c r="B355" s="139" t="s">
        <v>499</v>
      </c>
      <c r="C355" s="245">
        <v>4361</v>
      </c>
      <c r="D355" s="90" t="s">
        <v>508</v>
      </c>
    </row>
    <row r="356" spans="1:4" ht="12.75">
      <c r="A356" s="90"/>
      <c r="B356" s="139" t="s">
        <v>499</v>
      </c>
      <c r="C356" s="245">
        <v>4362</v>
      </c>
      <c r="D356" s="90" t="s">
        <v>148</v>
      </c>
    </row>
    <row r="357" spans="1:4" ht="12.75">
      <c r="A357" s="90"/>
      <c r="B357" s="139" t="s">
        <v>499</v>
      </c>
      <c r="C357" s="245">
        <v>4366</v>
      </c>
      <c r="D357" s="90" t="s">
        <v>512</v>
      </c>
    </row>
    <row r="358" spans="1:4" ht="12.75">
      <c r="A358" s="90"/>
      <c r="B358" s="139" t="s">
        <v>499</v>
      </c>
      <c r="C358" s="245">
        <v>4367</v>
      </c>
      <c r="D358" s="90" t="s">
        <v>513</v>
      </c>
    </row>
    <row r="359" spans="1:4" ht="12.75">
      <c r="A359" s="90"/>
      <c r="B359" s="139" t="s">
        <v>499</v>
      </c>
      <c r="C359" s="245">
        <v>4368</v>
      </c>
      <c r="D359" s="90" t="s">
        <v>514</v>
      </c>
    </row>
    <row r="360" spans="1:4" ht="12.75">
      <c r="A360" s="90"/>
      <c r="B360" s="139" t="s">
        <v>499</v>
      </c>
      <c r="C360" s="245">
        <v>4369</v>
      </c>
      <c r="D360" s="90" t="s">
        <v>515</v>
      </c>
    </row>
    <row r="361" spans="1:4" ht="12.75">
      <c r="A361" s="102"/>
      <c r="B361" s="139" t="s">
        <v>499</v>
      </c>
      <c r="C361" s="245">
        <v>4370</v>
      </c>
      <c r="D361" s="90" t="s">
        <v>149</v>
      </c>
    </row>
    <row r="362" spans="1:4" ht="12.75">
      <c r="A362" s="102"/>
      <c r="B362" s="139" t="s">
        <v>499</v>
      </c>
      <c r="C362" s="245">
        <v>4371</v>
      </c>
      <c r="D362" s="90" t="s">
        <v>516</v>
      </c>
    </row>
    <row r="363" spans="1:4" ht="12.75">
      <c r="A363" s="102"/>
      <c r="B363" s="139" t="s">
        <v>499</v>
      </c>
      <c r="C363" s="245">
        <v>4372</v>
      </c>
      <c r="D363" s="90" t="s">
        <v>517</v>
      </c>
    </row>
    <row r="364" spans="1:4" ht="12.75">
      <c r="A364" s="102"/>
      <c r="B364" s="139" t="s">
        <v>499</v>
      </c>
      <c r="C364" s="245">
        <v>4373</v>
      </c>
      <c r="D364" s="90" t="s">
        <v>518</v>
      </c>
    </row>
    <row r="365" spans="1:4" ht="12.75">
      <c r="A365" s="102"/>
      <c r="B365" s="139" t="s">
        <v>499</v>
      </c>
      <c r="C365" s="245">
        <v>4374</v>
      </c>
      <c r="D365" s="90" t="s">
        <v>519</v>
      </c>
    </row>
    <row r="366" spans="1:4" ht="12.75">
      <c r="A366" s="102"/>
      <c r="B366" s="139" t="s">
        <v>499</v>
      </c>
      <c r="C366" s="245">
        <v>4375</v>
      </c>
      <c r="D366" s="90" t="s">
        <v>520</v>
      </c>
    </row>
    <row r="367" spans="1:4" ht="12.75">
      <c r="A367" s="102"/>
      <c r="B367" s="139" t="s">
        <v>499</v>
      </c>
      <c r="C367" s="245">
        <v>4376</v>
      </c>
      <c r="D367" s="90" t="s">
        <v>521</v>
      </c>
    </row>
    <row r="368" spans="1:4" ht="12.75">
      <c r="A368" s="102"/>
      <c r="B368" s="139" t="s">
        <v>499</v>
      </c>
      <c r="C368" s="245">
        <v>4377</v>
      </c>
      <c r="D368" s="90" t="s">
        <v>150</v>
      </c>
    </row>
    <row r="369" spans="1:4" ht="12.75">
      <c r="A369" s="102"/>
      <c r="B369" s="139" t="s">
        <v>504</v>
      </c>
      <c r="C369" s="245">
        <v>4354</v>
      </c>
      <c r="D369" s="90" t="s">
        <v>503</v>
      </c>
    </row>
    <row r="370" spans="1:4" ht="12.75">
      <c r="A370" s="102"/>
      <c r="B370" s="139" t="s">
        <v>504</v>
      </c>
      <c r="C370" s="245">
        <v>4357</v>
      </c>
      <c r="D370" s="90" t="s">
        <v>145</v>
      </c>
    </row>
    <row r="371" spans="1:4" ht="12.75">
      <c r="A371" s="102"/>
      <c r="B371" s="139" t="s">
        <v>504</v>
      </c>
      <c r="C371" s="245">
        <v>4358</v>
      </c>
      <c r="D371" s="90" t="s">
        <v>507</v>
      </c>
    </row>
    <row r="372" spans="1:4" ht="12.75">
      <c r="A372" s="102"/>
      <c r="B372" s="139" t="s">
        <v>504</v>
      </c>
      <c r="C372" s="245">
        <v>4363</v>
      </c>
      <c r="D372" s="90" t="s">
        <v>509</v>
      </c>
    </row>
    <row r="373" spans="1:4" ht="12.75">
      <c r="A373" s="102"/>
      <c r="B373" s="139" t="s">
        <v>504</v>
      </c>
      <c r="C373" s="245">
        <v>4364</v>
      </c>
      <c r="D373" s="90" t="s">
        <v>510</v>
      </c>
    </row>
    <row r="374" spans="1:4" ht="12.75">
      <c r="A374" s="102"/>
      <c r="B374" s="139" t="s">
        <v>504</v>
      </c>
      <c r="C374" s="245">
        <v>4365</v>
      </c>
      <c r="D374" s="90" t="s">
        <v>511</v>
      </c>
    </row>
    <row r="375" spans="1:4" ht="12.75">
      <c r="A375" s="102"/>
      <c r="B375" s="98" t="s">
        <v>253</v>
      </c>
      <c r="C375" s="247">
        <v>2933</v>
      </c>
      <c r="D375" s="102" t="s">
        <v>252</v>
      </c>
    </row>
    <row r="376" spans="1:4" ht="12.75">
      <c r="A376" s="102"/>
      <c r="B376" s="98" t="s">
        <v>251</v>
      </c>
      <c r="C376" s="247">
        <v>2931</v>
      </c>
      <c r="D376" s="102" t="s">
        <v>251</v>
      </c>
    </row>
    <row r="377" spans="1:4" ht="12.75">
      <c r="A377" s="102"/>
      <c r="B377" s="98" t="s">
        <v>250</v>
      </c>
      <c r="C377" s="247">
        <v>2930</v>
      </c>
      <c r="D377" s="102" t="s">
        <v>250</v>
      </c>
    </row>
    <row r="378" spans="1:4" ht="12.75">
      <c r="A378" s="102"/>
      <c r="B378" s="98" t="s">
        <v>249</v>
      </c>
      <c r="C378" s="247">
        <v>2929</v>
      </c>
      <c r="D378" s="102" t="s">
        <v>248</v>
      </c>
    </row>
    <row r="379" spans="1:4" ht="12.75">
      <c r="A379" s="102"/>
      <c r="B379" s="98" t="s">
        <v>247</v>
      </c>
      <c r="C379" s="247">
        <v>2928</v>
      </c>
      <c r="D379" s="102" t="s">
        <v>247</v>
      </c>
    </row>
    <row r="380" spans="1:4" ht="12.75">
      <c r="A380" s="102"/>
      <c r="B380" s="98" t="s">
        <v>246</v>
      </c>
      <c r="C380" s="246">
        <v>2927</v>
      </c>
      <c r="D380" s="98" t="s">
        <v>244</v>
      </c>
    </row>
    <row r="381" spans="1:4" ht="12.75">
      <c r="A381" s="102"/>
      <c r="B381" s="98" t="s">
        <v>246</v>
      </c>
      <c r="C381" s="247">
        <v>2927</v>
      </c>
      <c r="D381" s="102" t="s">
        <v>26</v>
      </c>
    </row>
    <row r="382" spans="1:4" ht="12.75">
      <c r="A382" s="102"/>
      <c r="B382" s="122" t="s">
        <v>356</v>
      </c>
      <c r="C382" s="251">
        <v>4197</v>
      </c>
      <c r="D382" s="122" t="s">
        <v>356</v>
      </c>
    </row>
    <row r="383" spans="1:4" ht="12.75">
      <c r="A383" s="102"/>
      <c r="B383" s="94" t="s">
        <v>239</v>
      </c>
      <c r="C383" s="245">
        <v>2034</v>
      </c>
      <c r="D383" s="90" t="s">
        <v>239</v>
      </c>
    </row>
    <row r="384" spans="1:4" ht="12.75">
      <c r="A384" s="102"/>
      <c r="B384" s="94" t="s">
        <v>240</v>
      </c>
      <c r="C384" s="245">
        <v>2035</v>
      </c>
      <c r="D384" s="90" t="s">
        <v>240</v>
      </c>
    </row>
    <row r="385" spans="1:4" ht="12.75">
      <c r="A385" s="98"/>
      <c r="B385" s="94" t="s">
        <v>241</v>
      </c>
      <c r="C385" s="245">
        <v>2036</v>
      </c>
      <c r="D385" s="90" t="s">
        <v>241</v>
      </c>
    </row>
    <row r="386" spans="1:4" ht="12.75">
      <c r="A386" s="98"/>
      <c r="B386" s="94" t="s">
        <v>242</v>
      </c>
      <c r="C386" s="245">
        <v>2037</v>
      </c>
      <c r="D386" s="90" t="s">
        <v>242</v>
      </c>
    </row>
    <row r="387" spans="1:4" ht="12.75">
      <c r="A387" s="98"/>
      <c r="B387" s="94" t="s">
        <v>243</v>
      </c>
      <c r="C387" s="245">
        <v>2038</v>
      </c>
      <c r="D387" s="90" t="s">
        <v>243</v>
      </c>
    </row>
    <row r="388" spans="1:4" ht="12.75">
      <c r="A388" s="98"/>
      <c r="B388" s="102" t="s">
        <v>254</v>
      </c>
      <c r="C388" s="248">
        <v>3263</v>
      </c>
      <c r="D388" s="109" t="s">
        <v>35</v>
      </c>
    </row>
    <row r="389" spans="1:4" ht="12.75">
      <c r="A389" s="98"/>
      <c r="B389" s="102" t="s">
        <v>33</v>
      </c>
      <c r="C389" s="248">
        <v>3262</v>
      </c>
      <c r="D389" s="105" t="s">
        <v>33</v>
      </c>
    </row>
    <row r="390" spans="1:4" ht="12.75">
      <c r="A390" s="98"/>
      <c r="B390" s="122" t="s">
        <v>357</v>
      </c>
      <c r="C390" s="251">
        <v>4199</v>
      </c>
      <c r="D390" s="122" t="s">
        <v>357</v>
      </c>
    </row>
    <row r="391" spans="1:4" ht="12.75">
      <c r="A391" s="98"/>
      <c r="B391" s="90" t="s">
        <v>159</v>
      </c>
      <c r="C391" s="245">
        <v>4664</v>
      </c>
      <c r="D391" s="90" t="s">
        <v>159</v>
      </c>
    </row>
    <row r="392" spans="1:4" ht="12.75">
      <c r="A392" s="98"/>
      <c r="B392" s="90" t="s">
        <v>529</v>
      </c>
      <c r="C392" s="245">
        <v>4660</v>
      </c>
      <c r="D392" s="90" t="s">
        <v>529</v>
      </c>
    </row>
    <row r="393" spans="1:4" ht="12.75">
      <c r="A393" s="98"/>
      <c r="B393" s="90" t="s">
        <v>338</v>
      </c>
      <c r="C393" s="245">
        <v>4169</v>
      </c>
      <c r="D393" s="90" t="s">
        <v>338</v>
      </c>
    </row>
    <row r="394" spans="1:4" ht="12.75">
      <c r="A394" s="98"/>
      <c r="B394" s="90" t="s">
        <v>277</v>
      </c>
      <c r="C394" s="245">
        <v>4023</v>
      </c>
      <c r="D394" s="90" t="s">
        <v>277</v>
      </c>
    </row>
    <row r="395" spans="1:4" ht="12.75">
      <c r="A395" s="98"/>
      <c r="B395" s="90" t="s">
        <v>66</v>
      </c>
      <c r="C395" s="245">
        <v>4067</v>
      </c>
      <c r="D395" s="90" t="s">
        <v>66</v>
      </c>
    </row>
    <row r="396" spans="1:4" ht="12.75">
      <c r="A396" s="98"/>
      <c r="B396" s="90" t="s">
        <v>272</v>
      </c>
      <c r="C396" s="245">
        <v>4018</v>
      </c>
      <c r="D396" s="90" t="s">
        <v>271</v>
      </c>
    </row>
    <row r="397" spans="1:4" ht="12.75">
      <c r="A397" s="98"/>
      <c r="B397" s="90" t="s">
        <v>272</v>
      </c>
      <c r="C397" s="245">
        <v>4022</v>
      </c>
      <c r="D397" s="90" t="s">
        <v>276</v>
      </c>
    </row>
    <row r="398" spans="1:4" ht="12.75">
      <c r="A398" s="98"/>
      <c r="B398" s="90" t="s">
        <v>272</v>
      </c>
      <c r="C398" s="245">
        <v>4659</v>
      </c>
      <c r="D398" s="90" t="s">
        <v>157</v>
      </c>
    </row>
    <row r="399" spans="1:4" ht="12.75">
      <c r="A399" s="98"/>
      <c r="B399" s="90" t="s">
        <v>272</v>
      </c>
      <c r="C399" s="245">
        <v>4666</v>
      </c>
      <c r="D399" s="90" t="s">
        <v>160</v>
      </c>
    </row>
    <row r="400" spans="1:4" ht="12.75">
      <c r="A400" s="98"/>
      <c r="B400" s="90" t="s">
        <v>272</v>
      </c>
      <c r="C400" s="245">
        <v>4667</v>
      </c>
      <c r="D400" s="90" t="s">
        <v>161</v>
      </c>
    </row>
    <row r="401" spans="1:4" ht="12.75">
      <c r="A401" s="98"/>
      <c r="B401" s="90" t="s">
        <v>530</v>
      </c>
      <c r="C401" s="245">
        <v>4662</v>
      </c>
      <c r="D401" s="90" t="s">
        <v>530</v>
      </c>
    </row>
    <row r="402" spans="1:4" ht="12.75">
      <c r="A402" s="98"/>
      <c r="B402" s="90" t="s">
        <v>531</v>
      </c>
      <c r="C402" s="245">
        <v>4663</v>
      </c>
      <c r="D402" s="90" t="s">
        <v>531</v>
      </c>
    </row>
    <row r="403" spans="1:4" ht="12.75">
      <c r="A403" s="98"/>
      <c r="B403" s="90" t="s">
        <v>158</v>
      </c>
      <c r="C403" s="245">
        <v>4661</v>
      </c>
      <c r="D403" s="90" t="s">
        <v>158</v>
      </c>
    </row>
    <row r="404" spans="1:4" ht="12.75">
      <c r="A404" s="98"/>
      <c r="B404" s="242" t="s">
        <v>471</v>
      </c>
      <c r="C404" s="245">
        <v>4321</v>
      </c>
      <c r="D404" s="90" t="s">
        <v>132</v>
      </c>
    </row>
    <row r="405" spans="1:4" ht="12.75">
      <c r="A405" s="98"/>
      <c r="B405" s="242" t="s">
        <v>471</v>
      </c>
      <c r="C405" s="245">
        <v>4325</v>
      </c>
      <c r="D405" s="90" t="s">
        <v>478</v>
      </c>
    </row>
    <row r="406" spans="1:4" ht="12.75">
      <c r="A406" s="98"/>
      <c r="B406" s="242" t="s">
        <v>474</v>
      </c>
      <c r="C406" s="245">
        <v>4323</v>
      </c>
      <c r="D406" s="90" t="s">
        <v>473</v>
      </c>
    </row>
    <row r="407" spans="1:4" ht="12.75">
      <c r="A407" s="90"/>
      <c r="B407" s="242" t="s">
        <v>477</v>
      </c>
      <c r="C407" s="245">
        <v>4324</v>
      </c>
      <c r="D407" s="90" t="s">
        <v>476</v>
      </c>
    </row>
    <row r="408" spans="1:4" ht="12.75">
      <c r="A408" s="90"/>
      <c r="B408" s="154" t="s">
        <v>354</v>
      </c>
      <c r="C408" s="245">
        <v>4185</v>
      </c>
      <c r="D408" s="90" t="s">
        <v>354</v>
      </c>
    </row>
    <row r="409" spans="1:4" ht="12.75">
      <c r="A409" s="90"/>
      <c r="B409" s="153" t="s">
        <v>567</v>
      </c>
      <c r="C409" s="247">
        <v>9407</v>
      </c>
      <c r="D409" s="98" t="s">
        <v>567</v>
      </c>
    </row>
    <row r="410" spans="1:4" ht="12.75">
      <c r="A410" s="90"/>
      <c r="B410" s="153" t="s">
        <v>568</v>
      </c>
      <c r="C410" s="247">
        <v>9408</v>
      </c>
      <c r="D410" s="98" t="s">
        <v>568</v>
      </c>
    </row>
    <row r="411" spans="1:4" ht="12.75">
      <c r="A411" s="90"/>
      <c r="B411" s="153" t="s">
        <v>569</v>
      </c>
      <c r="C411" s="247">
        <v>9409</v>
      </c>
      <c r="D411" s="98" t="s">
        <v>569</v>
      </c>
    </row>
    <row r="412" spans="1:4" ht="12.75">
      <c r="A412" s="90"/>
      <c r="B412" s="153" t="s">
        <v>571</v>
      </c>
      <c r="C412" s="247">
        <v>9410</v>
      </c>
      <c r="D412" s="98" t="s">
        <v>570</v>
      </c>
    </row>
    <row r="413" spans="1:4" ht="12.75">
      <c r="A413" s="90"/>
      <c r="B413" s="154" t="s">
        <v>307</v>
      </c>
      <c r="C413" s="245">
        <v>4070</v>
      </c>
      <c r="D413" s="90" t="s">
        <v>307</v>
      </c>
    </row>
    <row r="414" spans="1:4" ht="12.75">
      <c r="A414" s="90"/>
      <c r="B414" s="154" t="s">
        <v>588</v>
      </c>
      <c r="C414" s="245">
        <v>9423</v>
      </c>
      <c r="D414" s="90" t="s">
        <v>587</v>
      </c>
    </row>
    <row r="415" spans="1:4" ht="12.75">
      <c r="A415" s="90"/>
      <c r="B415" s="154" t="s">
        <v>589</v>
      </c>
      <c r="C415" s="245">
        <v>9424</v>
      </c>
      <c r="D415" s="90" t="s">
        <v>587</v>
      </c>
    </row>
    <row r="416" spans="1:4" ht="12.75">
      <c r="A416" s="90"/>
      <c r="B416" s="154" t="s">
        <v>590</v>
      </c>
      <c r="C416" s="245">
        <v>9425</v>
      </c>
      <c r="D416" s="90" t="s">
        <v>587</v>
      </c>
    </row>
    <row r="417" spans="1:4" ht="12.75">
      <c r="A417" s="90"/>
      <c r="B417" s="154" t="s">
        <v>591</v>
      </c>
      <c r="C417" s="245">
        <v>9426</v>
      </c>
      <c r="D417" s="90" t="s">
        <v>587</v>
      </c>
    </row>
    <row r="418" spans="1:4" ht="12.75">
      <c r="A418" s="90"/>
      <c r="B418" s="154" t="s">
        <v>525</v>
      </c>
      <c r="C418" s="245">
        <v>4652</v>
      </c>
      <c r="D418" s="90" t="s">
        <v>525</v>
      </c>
    </row>
    <row r="419" spans="1:4" ht="12.75">
      <c r="A419" s="90"/>
      <c r="B419" s="154" t="s">
        <v>305</v>
      </c>
      <c r="C419" s="245">
        <v>4068</v>
      </c>
      <c r="D419" s="90" t="s">
        <v>305</v>
      </c>
    </row>
    <row r="420" spans="1:4" ht="12.75">
      <c r="A420" s="90"/>
      <c r="B420" s="154" t="s">
        <v>308</v>
      </c>
      <c r="C420" s="245">
        <v>4071</v>
      </c>
      <c r="D420" s="90" t="s">
        <v>308</v>
      </c>
    </row>
    <row r="421" spans="1:4" ht="12.75">
      <c r="A421" s="90"/>
      <c r="B421" s="154" t="s">
        <v>304</v>
      </c>
      <c r="C421" s="245">
        <v>4066</v>
      </c>
      <c r="D421" s="90" t="s">
        <v>304</v>
      </c>
    </row>
    <row r="422" spans="1:4" ht="12.75">
      <c r="A422" s="90"/>
      <c r="B422" s="154" t="s">
        <v>309</v>
      </c>
      <c r="C422" s="245">
        <v>4072</v>
      </c>
      <c r="D422" s="90" t="s">
        <v>309</v>
      </c>
    </row>
  </sheetData>
  <sheetProtection password="C326" sheet="1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SECRET. ESTADO DA SAUDE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COOR. RECURSOS HUMANOS</dc:creator>
  <cp:keywords/>
  <dc:description/>
  <cp:lastModifiedBy>afreire</cp:lastModifiedBy>
  <cp:lastPrinted>2008-10-08T18:20:50Z</cp:lastPrinted>
  <dcterms:created xsi:type="dcterms:W3CDTF">2002-03-25T12:26:08Z</dcterms:created>
  <dcterms:modified xsi:type="dcterms:W3CDTF">2012-05-15T13:40:15Z</dcterms:modified>
  <cp:category/>
  <cp:version/>
  <cp:contentType/>
  <cp:contentStatus/>
</cp:coreProperties>
</file>